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codeName="ThisWorkbook"/>
  <xr:revisionPtr revIDLastSave="0" documentId="13_ncr:1_{951E6E6E-3052-4744-8DFF-5BC6C4446B5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udget Summary" sheetId="6" r:id="rId1"/>
    <sheet name="Income and Expenses" sheetId="7" r:id="rId2"/>
    <sheet name="Operating Expenses" sheetId="8" r:id="rId3"/>
  </sheets>
  <definedNames>
    <definedName name="BUDGET_Title">#REF!</definedName>
    <definedName name="ColumnTitle1">#REF!</definedName>
    <definedName name="COMPANY_NAME">#REF!</definedName>
    <definedName name="_xlnm.Print_Area" localSheetId="0">'Budget Summary'!$A$1:$D$23</definedName>
    <definedName name="_xlnm.Print_Area" localSheetId="1">'Income and Expenses'!$A$1:$D$21</definedName>
    <definedName name="_xlnm.Print_Area" localSheetId="2">'Operating Expenses'!$A$1:$D$23</definedName>
    <definedName name="Title1">#REF!</definedName>
    <definedName name="Title2">#REF!</definedName>
    <definedName name="Title3">#REF!</definedName>
    <definedName name="Title4">OperatingExpenses[[#Headers],[Expenses]]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8" l="1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B23" i="8"/>
  <c r="B8" i="6" s="1"/>
  <c r="C23" i="8"/>
  <c r="C8" i="6" s="1"/>
  <c r="C9" i="7"/>
  <c r="B9" i="7"/>
  <c r="D8" i="7"/>
  <c r="D7" i="7"/>
  <c r="D6" i="7"/>
  <c r="C7" i="6"/>
  <c r="B7" i="6"/>
  <c r="C6" i="6"/>
  <c r="B6" i="6"/>
  <c r="D23" i="8" l="1"/>
  <c r="D8" i="6"/>
  <c r="D7" i="6"/>
  <c r="B9" i="6"/>
  <c r="C9" i="6"/>
  <c r="D6" i="6"/>
  <c r="D9" i="6" s="1"/>
  <c r="D9" i="7"/>
</calcChain>
</file>

<file path=xl/sharedStrings.xml><?xml version="1.0" encoding="utf-8"?>
<sst xmlns="http://schemas.openxmlformats.org/spreadsheetml/2006/main" count="60" uniqueCount="39">
  <si>
    <t>Other</t>
  </si>
  <si>
    <t>Advertising</t>
  </si>
  <si>
    <t>Depreciation</t>
  </si>
  <si>
    <t>Insurance</t>
  </si>
  <si>
    <t>Interest</t>
  </si>
  <si>
    <t>Shipping and storage</t>
  </si>
  <si>
    <t>Supplies</t>
  </si>
  <si>
    <t>Taxes</t>
  </si>
  <si>
    <t>Telephone</t>
  </si>
  <si>
    <t>Utilities</t>
  </si>
  <si>
    <t>Income</t>
  </si>
  <si>
    <t>Wages</t>
  </si>
  <si>
    <t>Commission</t>
  </si>
  <si>
    <t>Employee benefits</t>
  </si>
  <si>
    <t>Bad debts</t>
  </si>
  <si>
    <t>Cash discounts</t>
  </si>
  <si>
    <t>Dues and subscriptions</t>
  </si>
  <si>
    <t>Legal and auditing</t>
  </si>
  <si>
    <t>Maintenance and repairs</t>
  </si>
  <si>
    <t>Net sales</t>
  </si>
  <si>
    <t>Interest income</t>
  </si>
  <si>
    <t>Asset sales (gain/loss)</t>
  </si>
  <si>
    <t>Delivery costs</t>
  </si>
  <si>
    <t>Estimated</t>
  </si>
  <si>
    <t>Actual</t>
  </si>
  <si>
    <t>Difference</t>
  </si>
  <si>
    <t>Personnel expenses</t>
  </si>
  <si>
    <t>Operating expenses</t>
  </si>
  <si>
    <t>Budget area</t>
  </si>
  <si>
    <t>Balance (income minus expenses)</t>
  </si>
  <si>
    <t>Total income</t>
  </si>
  <si>
    <t>Total operating expenses</t>
  </si>
  <si>
    <t>Total personnel expenses</t>
  </si>
  <si>
    <t>Expenses</t>
  </si>
  <si>
    <t>BUDGET</t>
  </si>
  <si>
    <t>Company Name:</t>
  </si>
  <si>
    <t>Year:</t>
  </si>
  <si>
    <t>BUDGET - INCOME &amp; EXPENSES</t>
  </si>
  <si>
    <t>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</si>
</sst>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m\ yyyy"/>
    <numFmt numFmtId="165" formatCode="0.0%"/>
  </numFmts>
  <fonts count="21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9" tint="-0.499984740745262"/>
      <name val="Corbel"/>
      <family val="2"/>
      <scheme val="minor"/>
    </font>
    <font>
      <sz val="11"/>
      <color rgb="FF6C0000"/>
      <name val="Corbel"/>
      <family val="2"/>
      <scheme val="minor"/>
    </font>
    <font>
      <sz val="36"/>
      <color theme="3"/>
      <name val="Corbel"/>
      <family val="2"/>
      <scheme val="major"/>
    </font>
    <font>
      <sz val="11"/>
      <color theme="3"/>
      <name val="Corbel"/>
      <family val="2"/>
      <scheme val="major"/>
    </font>
    <font>
      <sz val="11"/>
      <color theme="1" tint="4.9989318521683403E-2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b/>
      <sz val="11"/>
      <name val="Corbel"/>
      <family val="2"/>
      <scheme val="minor"/>
    </font>
    <font>
      <sz val="12"/>
      <color theme="0"/>
      <name val="Corbel"/>
      <family val="2"/>
      <scheme val="minor"/>
    </font>
    <font>
      <sz val="11"/>
      <color theme="1" tint="4.9989318521683403E-2"/>
      <name val="Century Gothic"/>
      <family val="2"/>
    </font>
    <font>
      <sz val="28"/>
      <color theme="1" tint="4.9989318521683403E-2"/>
      <name val="Century Gothic"/>
      <family val="2"/>
    </font>
    <font>
      <sz val="26"/>
      <color theme="1" tint="4.9989318521683403E-2"/>
      <name val="Century Gothic"/>
      <family val="2"/>
    </font>
    <font>
      <sz val="12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14"/>
      <color theme="7" tint="-0.499984740745262"/>
      <name val="Century Gothic"/>
      <family val="2"/>
    </font>
    <font>
      <b/>
      <sz val="16"/>
      <color theme="7" tint="-0.499984740745262"/>
      <name val="Century Gothic"/>
      <family val="2"/>
    </font>
    <font>
      <b/>
      <sz val="28"/>
      <color theme="7" tint="-0.499984740745262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 tint="0.2499465926084170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 style="thin">
        <color theme="7" tint="0.39997558519241921"/>
      </bottom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/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double">
        <color theme="7" tint="0.39997558519241921"/>
      </bottom>
      <diagonal/>
    </border>
  </borders>
  <cellStyleXfs count="14">
    <xf numFmtId="40" fontId="0" fillId="0" borderId="0">
      <alignment horizontal="center" vertic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Fill="0" applyAlignment="0" applyProtection="0"/>
    <xf numFmtId="0" fontId="6" fillId="4" borderId="0" applyBorder="0" applyProtection="0">
      <alignment horizontal="left" vertical="center" indent="1"/>
    </xf>
    <xf numFmtId="0" fontId="6" fillId="4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3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5" fillId="3" borderId="0" applyFill="0" applyBorder="0">
      <alignment horizontal="right"/>
    </xf>
    <xf numFmtId="0" fontId="7" fillId="0" borderId="0" applyNumberFormat="0" applyProtection="0">
      <alignment horizontal="left" vertical="center" indent="1"/>
    </xf>
    <xf numFmtId="0" fontId="8" fillId="5" borderId="1" applyNumberFormat="0" applyFill="0" applyBorder="0" applyAlignment="0" applyProtection="0"/>
  </cellStyleXfs>
  <cellXfs count="55">
    <xf numFmtId="40" fontId="0" fillId="0" borderId="0" xfId="0">
      <alignment horizontal="center" vertical="center" wrapText="1"/>
    </xf>
    <xf numFmtId="40" fontId="12" fillId="3" borderId="0" xfId="0" applyFont="1" applyFill="1" applyAlignment="1">
      <alignment horizontal="left" vertical="center" wrapText="1"/>
    </xf>
    <xf numFmtId="40" fontId="13" fillId="3" borderId="0" xfId="0" applyFont="1" applyFill="1" applyAlignment="1">
      <alignment horizontal="left" vertical="center" wrapText="1"/>
    </xf>
    <xf numFmtId="40" fontId="12" fillId="3" borderId="2" xfId="0" applyFont="1" applyFill="1" applyBorder="1" applyAlignment="1">
      <alignment horizontal="left" vertical="center" wrapText="1"/>
    </xf>
    <xf numFmtId="40" fontId="11" fillId="3" borderId="0" xfId="0" applyFont="1" applyFill="1" applyAlignment="1">
      <alignment horizontal="left" vertical="center" wrapText="1" indent="1"/>
    </xf>
    <xf numFmtId="40" fontId="10" fillId="0" borderId="0" xfId="0" applyFont="1" applyAlignment="1">
      <alignment horizontal="center" vertical="center" wrapText="1"/>
    </xf>
    <xf numFmtId="40" fontId="13" fillId="3" borderId="2" xfId="0" applyFont="1" applyFill="1" applyBorder="1" applyAlignment="1">
      <alignment horizontal="center" vertical="center" wrapText="1"/>
    </xf>
    <xf numFmtId="40" fontId="13" fillId="3" borderId="6" xfId="12" applyNumberFormat="1" applyFont="1" applyFill="1" applyBorder="1" applyAlignment="1">
      <alignment horizontal="left" vertical="center" wrapText="1" indent="1"/>
    </xf>
    <xf numFmtId="40" fontId="11" fillId="3" borderId="0" xfId="0" applyFont="1" applyFill="1" applyAlignment="1">
      <alignment horizontal="left" vertical="center" wrapText="1" indent="2"/>
    </xf>
    <xf numFmtId="40" fontId="13" fillId="3" borderId="6" xfId="12" applyNumberFormat="1" applyFont="1" applyFill="1" applyBorder="1" applyAlignment="1">
      <alignment horizontal="left" vertical="center" wrapText="1" indent="2"/>
    </xf>
    <xf numFmtId="40" fontId="10" fillId="0" borderId="0" xfId="0" applyFont="1" applyAlignment="1">
      <alignment horizontal="left" vertical="center" wrapText="1" indent="2"/>
    </xf>
    <xf numFmtId="40" fontId="13" fillId="3" borderId="7" xfId="13" applyNumberFormat="1" applyFont="1" applyFill="1" applyBorder="1" applyAlignment="1">
      <alignment horizontal="center" vertical="center" wrapText="1"/>
    </xf>
    <xf numFmtId="40" fontId="10" fillId="3" borderId="0" xfId="0" applyFont="1" applyFill="1" applyAlignment="1">
      <alignment horizontal="left" vertical="center" wrapText="1" indent="2"/>
    </xf>
    <xf numFmtId="40" fontId="10" fillId="3" borderId="0" xfId="0" applyFont="1" applyFill="1" applyAlignment="1">
      <alignment horizontal="center" vertical="center" wrapText="1"/>
    </xf>
    <xf numFmtId="40" fontId="13" fillId="3" borderId="0" xfId="0" applyFont="1" applyFill="1" applyAlignment="1">
      <alignment horizontal="center" vertical="center" wrapText="1"/>
    </xf>
    <xf numFmtId="40" fontId="13" fillId="3" borderId="7" xfId="0" applyFont="1" applyFill="1" applyBorder="1" applyAlignment="1">
      <alignment horizontal="center" vertical="center" wrapText="1"/>
    </xf>
    <xf numFmtId="40" fontId="13" fillId="3" borderId="0" xfId="0" applyFont="1" applyFill="1" applyAlignment="1">
      <alignment horizontal="left" vertical="center" wrapText="1" indent="1"/>
    </xf>
    <xf numFmtId="40" fontId="13" fillId="3" borderId="6" xfId="12" applyNumberFormat="1" applyFont="1" applyFill="1" applyBorder="1" applyAlignment="1">
      <alignment horizontal="left" vertical="center" indent="1"/>
    </xf>
    <xf numFmtId="40" fontId="13" fillId="6" borderId="6" xfId="12" applyNumberFormat="1" applyFont="1" applyFill="1" applyBorder="1" applyAlignment="1">
      <alignment horizontal="left" vertical="center" wrapText="1" indent="2"/>
    </xf>
    <xf numFmtId="40" fontId="13" fillId="6" borderId="2" xfId="0" applyFont="1" applyFill="1" applyBorder="1" applyAlignment="1">
      <alignment horizontal="center" vertical="center" wrapText="1"/>
    </xf>
    <xf numFmtId="40" fontId="13" fillId="6" borderId="7" xfId="13" applyNumberFormat="1" applyFont="1" applyFill="1" applyBorder="1" applyAlignment="1">
      <alignment horizontal="center" vertical="center" wrapText="1"/>
    </xf>
    <xf numFmtId="40" fontId="13" fillId="6" borderId="8" xfId="0" applyFont="1" applyFill="1" applyBorder="1" applyAlignment="1">
      <alignment horizontal="left" vertical="center" wrapText="1" indent="2"/>
    </xf>
    <xf numFmtId="40" fontId="13" fillId="6" borderId="9" xfId="0" applyFont="1" applyFill="1" applyBorder="1" applyAlignment="1">
      <alignment horizontal="center" vertical="center" wrapText="1"/>
    </xf>
    <xf numFmtId="40" fontId="13" fillId="6" borderId="10" xfId="0" applyNumberFormat="1" applyFont="1" applyFill="1" applyBorder="1" applyAlignment="1">
      <alignment horizontal="center" vertical="center" wrapText="1"/>
    </xf>
    <xf numFmtId="40" fontId="16" fillId="7" borderId="3" xfId="4" applyNumberFormat="1" applyFont="1" applyFill="1" applyBorder="1" applyAlignment="1">
      <alignment horizontal="left" vertical="center" indent="2"/>
    </xf>
    <xf numFmtId="40" fontId="16" fillId="7" borderId="4" xfId="4" applyNumberFormat="1" applyFont="1" applyFill="1" applyBorder="1" applyAlignment="1">
      <alignment horizontal="center" vertical="center" wrapText="1"/>
    </xf>
    <xf numFmtId="40" fontId="16" fillId="7" borderId="5" xfId="4" applyNumberFormat="1" applyFont="1" applyFill="1" applyBorder="1" applyAlignment="1">
      <alignment horizontal="center" vertical="center" wrapText="1"/>
    </xf>
    <xf numFmtId="40" fontId="14" fillId="7" borderId="2" xfId="0" applyFont="1" applyFill="1" applyBorder="1" applyAlignment="1">
      <alignment horizontal="left" vertical="center" wrapText="1" indent="1"/>
    </xf>
    <xf numFmtId="40" fontId="14" fillId="7" borderId="2" xfId="0" applyFont="1" applyFill="1" applyBorder="1" applyAlignment="1">
      <alignment horizontal="left" vertical="center" wrapText="1" indent="2"/>
    </xf>
    <xf numFmtId="40" fontId="15" fillId="7" borderId="3" xfId="4" applyNumberFormat="1" applyFont="1" applyFill="1" applyBorder="1" applyAlignment="1">
      <alignment horizontal="left" vertical="center" indent="1"/>
    </xf>
    <xf numFmtId="40" fontId="15" fillId="7" borderId="4" xfId="4" applyNumberFormat="1" applyFont="1" applyFill="1" applyBorder="1" applyAlignment="1">
      <alignment horizontal="center" vertical="center" wrapText="1"/>
    </xf>
    <xf numFmtId="40" fontId="15" fillId="7" borderId="5" xfId="4" applyNumberFormat="1" applyFont="1" applyFill="1" applyBorder="1" applyAlignment="1">
      <alignment horizontal="center" vertical="center" wrapText="1"/>
    </xf>
    <xf numFmtId="40" fontId="13" fillId="6" borderId="6" xfId="12" applyNumberFormat="1" applyFont="1" applyFill="1" applyBorder="1" applyAlignment="1">
      <alignment horizontal="left" vertical="center" indent="1"/>
    </xf>
    <xf numFmtId="40" fontId="13" fillId="6" borderId="7" xfId="0" applyFont="1" applyFill="1" applyBorder="1" applyAlignment="1">
      <alignment horizontal="center" vertical="center" wrapText="1"/>
    </xf>
    <xf numFmtId="40" fontId="14" fillId="6" borderId="8" xfId="12" applyNumberFormat="1" applyFont="1" applyFill="1" applyBorder="1" applyAlignment="1">
      <alignment horizontal="left" vertical="center" indent="1"/>
    </xf>
    <xf numFmtId="40" fontId="14" fillId="6" borderId="9" xfId="0" applyFont="1" applyFill="1" applyBorder="1" applyAlignment="1">
      <alignment horizontal="center" vertical="center" wrapText="1"/>
    </xf>
    <xf numFmtId="40" fontId="14" fillId="6" borderId="10" xfId="0" applyFont="1" applyFill="1" applyBorder="1" applyAlignment="1">
      <alignment horizontal="center" vertical="center" wrapText="1"/>
    </xf>
    <xf numFmtId="40" fontId="18" fillId="3" borderId="2" xfId="12" applyNumberFormat="1" applyFont="1" applyFill="1" applyBorder="1" applyAlignment="1">
      <alignment horizontal="left" vertical="center" indent="1"/>
    </xf>
    <xf numFmtId="40" fontId="18" fillId="3" borderId="2" xfId="0" applyFont="1" applyFill="1" applyBorder="1" applyAlignment="1">
      <alignment horizontal="center" vertical="center" wrapText="1"/>
    </xf>
    <xf numFmtId="40" fontId="15" fillId="7" borderId="2" xfId="4" applyNumberFormat="1" applyFont="1" applyFill="1" applyBorder="1" applyAlignment="1">
      <alignment horizontal="center" vertical="center" wrapText="1"/>
    </xf>
    <xf numFmtId="40" fontId="15" fillId="7" borderId="2" xfId="4" applyNumberFormat="1" applyFont="1" applyFill="1" applyBorder="1" applyAlignment="1">
      <alignment horizontal="left" vertical="center" indent="1"/>
    </xf>
    <xf numFmtId="40" fontId="18" fillId="6" borderId="2" xfId="12" applyNumberFormat="1" applyFont="1" applyFill="1" applyBorder="1" applyAlignment="1">
      <alignment horizontal="left" vertical="center" indent="1"/>
    </xf>
    <xf numFmtId="40" fontId="18" fillId="6" borderId="2" xfId="0" applyFont="1" applyFill="1" applyBorder="1" applyAlignment="1">
      <alignment horizontal="center" vertical="center" wrapText="1"/>
    </xf>
    <xf numFmtId="40" fontId="19" fillId="6" borderId="2" xfId="12" applyNumberFormat="1" applyFont="1" applyFill="1" applyBorder="1" applyAlignment="1">
      <alignment horizontal="left" vertical="center" wrapText="1" indent="1"/>
    </xf>
    <xf numFmtId="40" fontId="19" fillId="6" borderId="2" xfId="0" applyFont="1" applyFill="1" applyBorder="1" applyAlignment="1">
      <alignment horizontal="center" vertical="center" wrapText="1"/>
    </xf>
    <xf numFmtId="40" fontId="20" fillId="3" borderId="0" xfId="0" applyFont="1" applyFill="1" applyAlignment="1">
      <alignment horizontal="center" vertical="center" wrapText="1"/>
    </xf>
    <xf numFmtId="40" fontId="20" fillId="3" borderId="0" xfId="0" applyFont="1" applyFill="1" applyAlignment="1">
      <alignment horizontal="left" vertical="center" wrapText="1" indent="1"/>
    </xf>
    <xf numFmtId="40" fontId="13" fillId="3" borderId="2" xfId="12" applyNumberFormat="1" applyFont="1" applyFill="1" applyBorder="1" applyAlignment="1">
      <alignment horizontal="left" vertical="center" indent="1"/>
    </xf>
    <xf numFmtId="40" fontId="13" fillId="3" borderId="2" xfId="0" applyNumberFormat="1" applyFont="1" applyFill="1" applyBorder="1" applyAlignment="1">
      <alignment horizontal="center" vertical="center" wrapText="1"/>
    </xf>
    <xf numFmtId="40" fontId="14" fillId="3" borderId="2" xfId="0" applyNumberFormat="1" applyFont="1" applyFill="1" applyBorder="1" applyAlignment="1">
      <alignment horizontal="left" vertical="center" wrapText="1" indent="1"/>
    </xf>
    <xf numFmtId="40" fontId="14" fillId="3" borderId="2" xfId="0" applyNumberFormat="1" applyFont="1" applyFill="1" applyBorder="1" applyAlignment="1">
      <alignment horizontal="center" vertical="center" wrapText="1"/>
    </xf>
    <xf numFmtId="40" fontId="13" fillId="6" borderId="2" xfId="12" applyNumberFormat="1" applyFont="1" applyFill="1" applyBorder="1" applyAlignment="1">
      <alignment horizontal="left" vertical="center" indent="1"/>
    </xf>
    <xf numFmtId="40" fontId="13" fillId="6" borderId="2" xfId="0" applyNumberFormat="1" applyFont="1" applyFill="1" applyBorder="1" applyAlignment="1">
      <alignment horizontal="center" vertical="center" wrapText="1"/>
    </xf>
    <xf numFmtId="40" fontId="17" fillId="3" borderId="11" xfId="0" applyFont="1" applyFill="1" applyBorder="1" applyAlignment="1">
      <alignment horizontal="center" vertical="center" wrapText="1"/>
    </xf>
    <xf numFmtId="40" fontId="17" fillId="3" borderId="2" xfId="0" applyFont="1" applyFill="1" applyBorder="1" applyAlignment="1">
      <alignment horizontal="center" vertical="center" wrapText="1"/>
    </xf>
  </cellXfs>
  <cellStyles count="14">
    <cellStyle name="60% - Accent4" xfId="3" builtinId="44" customBuiltin="1"/>
    <cellStyle name="Comma" xfId="9" builtinId="3" customBuiltin="1"/>
    <cellStyle name="Date" xfId="11" xr:uid="{00000000-0005-0000-0000-000003000000}"/>
    <cellStyle name="Heading 1" xfId="4" builtinId="16" customBuiltin="1"/>
    <cellStyle name="Heading 2" xfId="5" builtinId="17" customBuiltin="1"/>
    <cellStyle name="Heading 3" xfId="6" builtinId="18" customBuiltin="1"/>
    <cellStyle name="Heading 4" xfId="2" builtinId="19" customBuiltin="1"/>
    <cellStyle name="Input" xfId="12" builtinId="20" customBuiltin="1"/>
    <cellStyle name="Normal" xfId="0" builtinId="0" customBuiltin="1"/>
    <cellStyle name="Output" xfId="13" builtinId="21" customBuiltin="1"/>
    <cellStyle name="Percent" xfId="10" builtinId="5" customBuiltin="1"/>
    <cellStyle name="Title" xfId="1" builtinId="15" customBuiltin="1"/>
    <cellStyle name="Total" xfId="7" builtinId="25" customBuiltin="1"/>
    <cellStyle name="Warning Text" xfId="8" builtinId="11" customBuiltin="1"/>
  </cellStyles>
  <dxfs count="51">
    <dxf>
      <font>
        <color rgb="FFDA0000"/>
      </font>
    </dxf>
    <dxf>
      <font>
        <color theme="7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6" formatCode="#,##0.00_);[Red]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/>
        <bottom/>
        <vertical style="thin">
          <color theme="7" tint="0.39997558519241921"/>
        </vertical>
        <horizontal style="thin">
          <color theme="7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6" formatCode="#,##0.00_);[Red]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6" formatCode="#,##0.00_);[Red]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/>
        <bottom/>
        <vertical style="thin">
          <color theme="7" tint="0.39997558519241921"/>
        </vertical>
        <horizontal style="thin">
          <color theme="7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6" formatCode="#,##0.00_);[Red]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6" formatCode="#,##0.00_);[Red]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/>
        <bottom/>
        <vertical style="thin">
          <color theme="7" tint="0.39997558519241921"/>
        </vertical>
        <horizontal style="thin">
          <color theme="7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6" formatCode="#,##0.00_);[Red]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6" formatCode="#,##0.00_);[Red]\(#,##0.00\)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/>
        <bottom/>
        <vertical style="thin">
          <color theme="7" tint="0.39997558519241921"/>
        </vertical>
        <horizontal style="thin">
          <color theme="7" tint="0.39997558519241921"/>
        </horizontal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relativeIndent="1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</dxf>
    <dxf>
      <font>
        <b/>
        <strike val="0"/>
        <outline val="0"/>
        <shadow val="0"/>
        <u val="none"/>
        <vertAlign val="baseline"/>
        <sz val="1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7" tint="0.39997558519241921"/>
        </bottom>
      </border>
    </dxf>
    <dxf>
      <font>
        <b/>
        <strike val="0"/>
        <outline val="0"/>
        <shadow val="0"/>
        <u val="none"/>
        <vertAlign val="baseline"/>
        <sz val="14"/>
        <color theme="7" tint="-0.499984740745262"/>
        <name val="Century Gothic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7" tint="0.3999755851924192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7" tint="0.39997558519241921"/>
        </left>
        <right/>
        <top style="thin">
          <color theme="7" tint="0.39997558519241921"/>
        </top>
        <bottom style="thin">
          <color theme="7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166" formatCode="#,##0.00_);[Red]\(#,##0.00\)"/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7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border>
        <top style="thin">
          <color theme="7" tint="0.39997558519241921"/>
        </top>
      </border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vertical="center" textRotation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/>
        <bottom/>
      </border>
    </dxf>
    <dxf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none">
          <fgColor indexed="64"/>
          <bgColor theme="0"/>
        </patternFill>
      </fill>
      <alignment vertical="center" textRotation="0" indent="0" justifyLastLine="0" shrinkToFit="0" readingOrder="0"/>
    </dxf>
    <dxf>
      <border>
        <bottom style="thin">
          <color theme="7" tint="0.39997558519241921"/>
        </bottom>
      </border>
    </dxf>
    <dxf>
      <font>
        <b/>
        <strike val="0"/>
        <outline val="0"/>
        <shadow val="0"/>
        <u val="none"/>
        <vertAlign val="baseline"/>
        <sz val="14"/>
        <color theme="7" tint="-0.499984740745262"/>
        <name val="Century Gothic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8" formatCode="#,##0.00;[Red]\-#,##0.00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7" tint="0.39997558519241921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numFmt numFmtId="8" formatCode="#,##0.00;[Red]\-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/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2" justifyLastLine="0" shrinkToFit="0" readingOrder="0"/>
      <border diagonalUp="0" diagonalDown="0" outline="0">
        <left/>
        <right style="thin">
          <color theme="7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>
        <left/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  <vertical style="thin">
          <color theme="7" tint="0.39997558519241921"/>
        </vertical>
        <horizontal style="thin">
          <color theme="7" tint="0.39997558519241921"/>
        </horizontal>
      </border>
    </dxf>
    <dxf>
      <border>
        <top style="thin">
          <color theme="7" tint="0.39997558519241921"/>
        </top>
      </border>
    </dxf>
    <dxf>
      <font>
        <b val="0"/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/>
        <bottom/>
      </border>
    </dxf>
    <dxf>
      <border diagonalUp="0" diagonalDown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border>
        <bottom style="thin">
          <color theme="7" tint="0.39997558519241921"/>
        </bottom>
      </border>
    </dxf>
    <dxf>
      <font>
        <b/>
        <strike val="0"/>
        <outline val="0"/>
        <shadow val="0"/>
        <u val="none"/>
        <vertAlign val="baseline"/>
        <sz val="16"/>
        <color theme="7" tint="-0.499984740745262"/>
        <name val="Century Gothic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theme="7" tint="0.39997558519241921"/>
        </left>
        <right style="thin">
          <color theme="7" tint="0.39997558519241921"/>
        </right>
        <top/>
        <bottom/>
      </border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 style="thin">
          <color theme="0"/>
        </vertical>
        <horizontal/>
      </border>
    </dxf>
    <dxf>
      <font>
        <b/>
        <i val="0"/>
        <color auto="1"/>
      </font>
      <fill>
        <patternFill patternType="solid">
          <fgColor auto="1"/>
          <bgColor theme="5" tint="0.79998168889431442"/>
        </patternFill>
      </fill>
      <border>
        <top style="thin">
          <color theme="0"/>
        </top>
      </border>
    </dxf>
    <dxf>
      <font>
        <b val="0"/>
        <i val="0"/>
        <color theme="5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none">
          <fgColor auto="1"/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4" xr9:uid="{00000000-0011-0000-FFFF-FFFF00000000}">
      <tableStyleElement type="wholeTable" dxfId="50"/>
      <tableStyleElement type="headerRow" dxfId="49"/>
      <tableStyleElement type="totalRow" dxfId="48"/>
      <tableStyleElement type="secondRowStripe" dxfId="47"/>
    </tableStyle>
  </tableStyles>
  <colors>
    <mruColors>
      <color rgb="FFEEEADE"/>
      <color rgb="FF44382C"/>
      <color rgb="FFFFFDF8"/>
      <color rgb="FFA7937B"/>
      <color rgb="FFF2F2F2"/>
      <color rgb="FF5A5044"/>
      <color rgb="FF252525"/>
      <color rgb="FFCD9620"/>
      <color rgb="FFF4444F"/>
      <color rgb="FF2D3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100" baseline="0">
                <a:solidFill>
                  <a:schemeClr val="tx1">
                    <a:lumMod val="95000"/>
                    <a:lumOff val="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/>
              <a:t>BUDGET OVERVIEW</a:t>
            </a:r>
          </a:p>
        </c:rich>
      </c:tx>
      <c:layout>
        <c:manualLayout>
          <c:xMode val="edge"/>
          <c:yMode val="edge"/>
          <c:x val="0.34261960761592303"/>
          <c:y val="4.021722123444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100" baseline="0">
              <a:solidFill>
                <a:schemeClr val="tx1">
                  <a:lumMod val="95000"/>
                  <a:lumOff val="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entury Gothic" panose="020B0502020202020204" pitchFamily="34" charset="0"/>
              <a:ea typeface="+mn-ea"/>
              <a:cs typeface="+mn-cs"/>
            </a:defRPr>
          </a:pPr>
          <a:endParaRPr lang="en-PK"/>
        </a:p>
      </c:txPr>
    </c:title>
    <c:autoTitleDeleted val="0"/>
    <c:plotArea>
      <c:layout>
        <c:manualLayout>
          <c:layoutTarget val="inner"/>
          <c:xMode val="edge"/>
          <c:yMode val="edge"/>
          <c:x val="9.1148936837956732E-2"/>
          <c:y val="0.12272268224536449"/>
          <c:w val="0.90271911893135193"/>
          <c:h val="0.73572263144526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 w="0">
              <a:noFill/>
            </a:ln>
            <a:effectLst/>
            <a:scene3d>
              <a:camera prst="orthographicFront"/>
              <a:lightRig rig="glow" dir="t">
                <a:rot lat="0" lon="0" rev="13200000"/>
              </a:lightRig>
            </a:scene3d>
            <a:sp3d prstMaterial="dkEdge">
              <a:bevelT w="0" h="0" prst="relaxedInse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2B4-4330-8B27-23E7FA57D660}"/>
            </c:ext>
          </c:extLst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glow" dir="t">
                <a:rot lat="0" lon="0" rev="13200000"/>
              </a:lightRig>
            </a:scene3d>
            <a:sp3d prstMaterial="dkEdge">
              <a:bevelT w="0" h="0" prst="relaxedInse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2B4-4330-8B27-23E7FA57D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51110848"/>
        <c:axId val="-2126111024"/>
      </c:barChart>
      <c:catAx>
        <c:axId val="145111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PK"/>
          </a:p>
        </c:txPr>
        <c:crossAx val="-2126111024"/>
        <c:crosses val="autoZero"/>
        <c:auto val="1"/>
        <c:lblAlgn val="ctr"/>
        <c:lblOffset val="100"/>
        <c:noMultiLvlLbl val="0"/>
      </c:catAx>
      <c:valAx>
        <c:axId val="-212611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PK"/>
          </a:p>
        </c:txPr>
        <c:crossAx val="145111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 sz="1100">
          <a:solidFill>
            <a:schemeClr val="tx1">
              <a:lumMod val="95000"/>
              <a:lumOff val="5000"/>
            </a:schemeClr>
          </a:solidFill>
          <a:latin typeface="Century Gothic" panose="020B0502020202020204" pitchFamily="34" charset="0"/>
        </a:defRPr>
      </a:pPr>
      <a:endParaRPr lang="en-P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10</xdr:row>
      <xdr:rowOff>57150</xdr:rowOff>
    </xdr:from>
    <xdr:to>
      <xdr:col>3</xdr:col>
      <xdr:colOff>1295400</xdr:colOff>
      <xdr:row>22</xdr:row>
      <xdr:rowOff>352425</xdr:rowOff>
    </xdr:to>
    <xdr:graphicFrame macro="">
      <xdr:nvGraphicFramePr>
        <xdr:cNvPr id="2" name="BudgetOverview" descr="Bar overview chart showing estimated versus actual income and expenses">
          <a:extLst>
            <a:ext uri="{FF2B5EF4-FFF2-40B4-BE49-F238E27FC236}">
              <a16:creationId xmlns:a16="http://schemas.microsoft.com/office/drawing/2014/main" id="{F485929F-C14C-42EB-8D53-40650379F3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D69153-8510-46EA-939F-2F3859945866}" name="Table22" displayName="Table22" ref="A5:D9" totalsRowCount="1" headerRowDxfId="46" dataDxfId="44" totalsRowDxfId="42" headerRowBorderDxfId="45" tableBorderDxfId="43" totalsRowBorderDxfId="41" headerRowCellStyle="Heading 1">
  <autoFilter ref="A5:D8" xr:uid="{85D69153-8510-46EA-939F-2F3859945866}"/>
  <tableColumns count="4">
    <tableColumn id="1" xr3:uid="{5364C2F5-CEEC-478D-93E5-ADFCAE262BE3}" name="Budget area" totalsRowLabel="Balance (income minus expenses)" dataDxfId="40" totalsRowDxfId="39" dataCellStyle="Input"/>
    <tableColumn id="2" xr3:uid="{443332B7-025C-49C3-B624-C43EC82C9669}" name="Estimated" totalsRowFunction="custom" dataDxfId="38" totalsRowDxfId="37">
      <totalsRowFormula>B6-B7-B8</totalsRowFormula>
    </tableColumn>
    <tableColumn id="3" xr3:uid="{36C96B88-E8FF-4B58-B916-0CCF07D6C535}" name="Actual" totalsRowFunction="custom" dataDxfId="36" totalsRowDxfId="35">
      <totalsRowFormula>C6-C7-C8</totalsRowFormula>
    </tableColumn>
    <tableColumn id="4" xr3:uid="{E560A532-79E0-4565-BB96-9B172C38C4DF}" name="Difference" totalsRowFunction="sum" dataDxfId="34" totalsRowDxfId="33" dataCellStyle="Output">
      <calculatedColumnFormula>Table22[[#This Row],[Estimated]]-Table22[[#This Row],[Actual]]</calculatedColumnFormula>
    </tableColumn>
  </tableColumns>
  <tableStyleInfo name="Monthly Budge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9116EE-8510-46E1-A2AA-20395FA2622C}" name="Income3" displayName="Income3" ref="A5:D9" totalsRowCount="1" headerRowDxfId="32" dataDxfId="30" totalsRowDxfId="28" headerRowBorderDxfId="31" tableBorderDxfId="29" totalsRowBorderDxfId="27" headerRowCellStyle="Heading 1" dataCellStyle="Normal" totalsRowCellStyle="Normal">
  <autoFilter ref="A5:D8" xr:uid="{879116EE-8510-46E1-A2AA-20395FA2622C}"/>
  <tableColumns count="4">
    <tableColumn id="1" xr3:uid="{826E1B60-A84D-4D34-A9C1-0DDB9147AC9E}" name="Income" totalsRowLabel="Total income" dataDxfId="26" totalsRowDxfId="25" dataCellStyle="Input" totalsRowCellStyle="Input"/>
    <tableColumn id="2" xr3:uid="{9A402BFC-283F-47A5-A4A2-8773A9B702C9}" name="Estimated" totalsRowFunction="sum" dataDxfId="24" totalsRowDxfId="23" dataCellStyle="Normal"/>
    <tableColumn id="3" xr3:uid="{97E51625-0712-4C24-9A10-1E2C7B3211C1}" name="Actual" totalsRowFunction="sum" dataDxfId="22" totalsRowDxfId="21" dataCellStyle="Normal"/>
    <tableColumn id="4" xr3:uid="{9E46D545-6658-4112-9E1E-635139A84AA6}" name="Difference" totalsRowFunction="sum" dataDxfId="20" totalsRowDxfId="19" dataCellStyle="Normal">
      <calculatedColumnFormula>Income3[[#This Row],[Actual]]-Income3[[#This Row],[Estimated]]</calculatedColumnFormula>
    </tableColumn>
  </tableColumns>
  <tableStyleInfo name="Monthly Budge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eratingExpenses" displayName="OperatingExpenses" ref="A6:D23" totalsRowCount="1" headerRowDxfId="18" dataDxfId="16" totalsRowDxfId="15" headerRowBorderDxfId="17" headerRowCellStyle="Heading 1" dataCellStyle="Normal" totalsRowCellStyle="Normal">
  <autoFilter ref="A6:D22" xr:uid="{00000000-0009-0000-0100-000009000000}"/>
  <sortState xmlns:xlrd2="http://schemas.microsoft.com/office/spreadsheetml/2017/richdata2" ref="A14:D30">
    <sortCondition ref="A17:A35"/>
  </sortState>
  <tableColumns count="4">
    <tableColumn id="1" xr3:uid="{00000000-0010-0000-0400-000001000000}" name="Expenses" totalsRowLabel="Total operating expenses" dataDxfId="14" totalsRowDxfId="13" dataCellStyle="Input" totalsRowCellStyle="Input"/>
    <tableColumn id="2" xr3:uid="{00000000-0010-0000-0400-000002000000}" name="Estimated" totalsRowFunction="sum" dataDxfId="12" totalsRowDxfId="11" dataCellStyle="Normal"/>
    <tableColumn id="3" xr3:uid="{00000000-0010-0000-0400-000003000000}" name="Actual" totalsRowFunction="sum" dataDxfId="10" totalsRowDxfId="9" dataCellStyle="Normal"/>
    <tableColumn id="4" xr3:uid="{00000000-0010-0000-0400-000004000000}" name="Difference" totalsRowFunction="sum" dataDxfId="8" totalsRowDxfId="7" dataCellStyle="Normal">
      <calculatedColumnFormula>OperatingExpenses[[#This Row],[Estimated]]-OperatingExpenses[[#This Row],[Actual]]</calculatedColumnFormula>
    </tableColumn>
  </tableColumns>
  <tableStyleInfo name="Monthly Budget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Custom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D878C"/>
      </a:accent1>
      <a:accent2>
        <a:srgbClr val="8C4A32"/>
      </a:accent2>
      <a:accent3>
        <a:srgbClr val="D9896C"/>
      </a:accent3>
      <a:accent4>
        <a:srgbClr val="D94A3D"/>
      </a:accent4>
      <a:accent5>
        <a:srgbClr val="F2F2F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3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E2A14-EBE1-485E-8230-3C9AEC0262AF}">
  <dimension ref="A1:D63"/>
  <sheetViews>
    <sheetView zoomScaleNormal="100" workbookViewId="0">
      <selection sqref="A1:D3"/>
    </sheetView>
  </sheetViews>
  <sheetFormatPr defaultRowHeight="16.5" x14ac:dyDescent="0.25"/>
  <cols>
    <col min="1" max="1" width="40.625" style="10" customWidth="1"/>
    <col min="2" max="4" width="25.625" style="5" customWidth="1"/>
    <col min="5" max="16384" width="9" style="5"/>
  </cols>
  <sheetData>
    <row r="1" spans="1:4" ht="75" customHeight="1" thickBot="1" x14ac:dyDescent="0.3">
      <c r="A1" s="53" t="s">
        <v>34</v>
      </c>
      <c r="B1" s="53"/>
      <c r="C1" s="53"/>
      <c r="D1" s="53"/>
    </row>
    <row r="2" spans="1:4" ht="35.1" customHeight="1" thickTop="1" x14ac:dyDescent="0.25">
      <c r="A2" s="8"/>
      <c r="B2" s="1"/>
      <c r="C2" s="1"/>
      <c r="D2" s="1"/>
    </row>
    <row r="3" spans="1:4" ht="35.1" customHeight="1" x14ac:dyDescent="0.25">
      <c r="A3" s="28" t="s">
        <v>35</v>
      </c>
      <c r="B3" s="3"/>
      <c r="C3" s="27" t="s">
        <v>36</v>
      </c>
      <c r="D3" s="3"/>
    </row>
    <row r="4" spans="1:4" ht="35.1" customHeight="1" x14ac:dyDescent="0.25">
      <c r="A4" s="8"/>
      <c r="B4" s="1"/>
      <c r="C4" s="1"/>
      <c r="D4" s="1"/>
    </row>
    <row r="5" spans="1:4" ht="35.1" customHeight="1" x14ac:dyDescent="0.25">
      <c r="A5" s="24" t="s">
        <v>28</v>
      </c>
      <c r="B5" s="25" t="s">
        <v>23</v>
      </c>
      <c r="C5" s="25" t="s">
        <v>24</v>
      </c>
      <c r="D5" s="26" t="s">
        <v>25</v>
      </c>
    </row>
    <row r="6" spans="1:4" ht="35.1" customHeight="1" x14ac:dyDescent="0.25">
      <c r="A6" s="9" t="s">
        <v>10</v>
      </c>
      <c r="B6" s="6" t="e">
        <f>#REF!</f>
        <v>#REF!</v>
      </c>
      <c r="C6" s="6" t="e">
        <f>#REF!</f>
        <v>#REF!</v>
      </c>
      <c r="D6" s="11" t="e">
        <f>Table22[[#This Row],[Estimated]]-Table22[[#This Row],[Actual]]</f>
        <v>#REF!</v>
      </c>
    </row>
    <row r="7" spans="1:4" ht="35.1" customHeight="1" x14ac:dyDescent="0.25">
      <c r="A7" s="18" t="s">
        <v>26</v>
      </c>
      <c r="B7" s="19" t="e">
        <f>#REF!</f>
        <v>#REF!</v>
      </c>
      <c r="C7" s="19" t="e">
        <f>#REF!</f>
        <v>#REF!</v>
      </c>
      <c r="D7" s="20" t="e">
        <f>Table22[[#This Row],[Estimated]]-Table22[[#This Row],[Actual]]</f>
        <v>#REF!</v>
      </c>
    </row>
    <row r="8" spans="1:4" ht="35.1" customHeight="1" x14ac:dyDescent="0.25">
      <c r="A8" s="9" t="s">
        <v>27</v>
      </c>
      <c r="B8" s="6">
        <f>OperatingExpenses[[#Totals],[Estimated]]</f>
        <v>30350</v>
      </c>
      <c r="C8" s="6">
        <f>OperatingExpenses[[#Totals],[Actual]]</f>
        <v>29530</v>
      </c>
      <c r="D8" s="11">
        <f>Table22[[#This Row],[Estimated]]-Table22[[#This Row],[Actual]]</f>
        <v>820</v>
      </c>
    </row>
    <row r="9" spans="1:4" ht="35.1" customHeight="1" x14ac:dyDescent="0.25">
      <c r="A9" s="21" t="s">
        <v>29</v>
      </c>
      <c r="B9" s="22" t="e">
        <f>B6-B7-B8</f>
        <v>#REF!</v>
      </c>
      <c r="C9" s="22" t="e">
        <f>C6-C7-C8</f>
        <v>#REF!</v>
      </c>
      <c r="D9" s="23" t="e">
        <f>SUBTOTAL(109,Table22[Difference])</f>
        <v>#REF!</v>
      </c>
    </row>
    <row r="10" spans="1:4" ht="35.1" customHeight="1" x14ac:dyDescent="0.25">
      <c r="A10" s="12"/>
      <c r="B10" s="13"/>
      <c r="C10" s="13"/>
      <c r="D10" s="13"/>
    </row>
    <row r="11" spans="1:4" ht="35.1" customHeight="1" x14ac:dyDescent="0.25">
      <c r="A11" s="12"/>
      <c r="B11" s="13"/>
      <c r="C11" s="13"/>
      <c r="D11" s="13"/>
    </row>
    <row r="12" spans="1:4" ht="35.1" customHeight="1" x14ac:dyDescent="0.25">
      <c r="A12" s="12"/>
      <c r="B12" s="13"/>
      <c r="C12" s="13"/>
      <c r="D12" s="13"/>
    </row>
    <row r="13" spans="1:4" ht="35.1" customHeight="1" x14ac:dyDescent="0.25">
      <c r="A13" s="12"/>
      <c r="B13" s="13"/>
      <c r="C13" s="13"/>
      <c r="D13" s="13"/>
    </row>
    <row r="14" spans="1:4" ht="35.1" customHeight="1" x14ac:dyDescent="0.25">
      <c r="A14" s="12"/>
      <c r="B14" s="13"/>
      <c r="C14" s="13"/>
      <c r="D14" s="13"/>
    </row>
    <row r="15" spans="1:4" ht="35.1" customHeight="1" x14ac:dyDescent="0.25">
      <c r="A15" s="12"/>
      <c r="B15" s="13"/>
      <c r="C15" s="13"/>
      <c r="D15" s="13"/>
    </row>
    <row r="16" spans="1:4" ht="35.1" customHeight="1" x14ac:dyDescent="0.25">
      <c r="A16" s="12"/>
      <c r="B16" s="13"/>
      <c r="C16" s="13"/>
      <c r="D16" s="13"/>
    </row>
    <row r="17" spans="1:4" ht="35.1" customHeight="1" x14ac:dyDescent="0.25">
      <c r="A17" s="12"/>
      <c r="B17" s="13"/>
      <c r="C17" s="13"/>
      <c r="D17" s="13"/>
    </row>
    <row r="18" spans="1:4" ht="35.1" customHeight="1" x14ac:dyDescent="0.25">
      <c r="A18" s="12"/>
      <c r="B18" s="13"/>
      <c r="C18" s="13"/>
      <c r="D18" s="13"/>
    </row>
    <row r="19" spans="1:4" ht="35.1" customHeight="1" x14ac:dyDescent="0.25">
      <c r="A19" s="12"/>
      <c r="B19" s="13"/>
      <c r="C19" s="13"/>
      <c r="D19" s="13"/>
    </row>
    <row r="20" spans="1:4" ht="35.1" customHeight="1" x14ac:dyDescent="0.25">
      <c r="A20" s="12"/>
      <c r="B20" s="13"/>
      <c r="C20" s="13"/>
      <c r="D20" s="13"/>
    </row>
    <row r="21" spans="1:4" ht="35.1" customHeight="1" x14ac:dyDescent="0.25">
      <c r="A21" s="12"/>
      <c r="B21" s="13"/>
      <c r="C21" s="13"/>
      <c r="D21" s="13"/>
    </row>
    <row r="22" spans="1:4" ht="35.1" customHeight="1" x14ac:dyDescent="0.25">
      <c r="A22" s="12"/>
      <c r="B22" s="13"/>
      <c r="C22" s="13"/>
      <c r="D22" s="13"/>
    </row>
    <row r="23" spans="1:4" ht="35.1" customHeight="1" x14ac:dyDescent="0.25">
      <c r="A23" s="12"/>
      <c r="B23" s="13"/>
      <c r="C23" s="13"/>
      <c r="D23" s="13"/>
    </row>
    <row r="24" spans="1:4" ht="35.1" customHeight="1" x14ac:dyDescent="0.25">
      <c r="A24" s="12"/>
      <c r="B24" s="13"/>
      <c r="C24" s="13"/>
      <c r="D24" s="13"/>
    </row>
    <row r="25" spans="1:4" ht="35.1" customHeight="1" x14ac:dyDescent="0.25">
      <c r="A25" s="12"/>
      <c r="B25" s="13"/>
      <c r="C25" s="13"/>
      <c r="D25" s="13"/>
    </row>
    <row r="26" spans="1:4" ht="35.1" customHeight="1" x14ac:dyDescent="0.25">
      <c r="A26" s="12"/>
      <c r="B26" s="13"/>
      <c r="C26" s="13"/>
      <c r="D26" s="13"/>
    </row>
    <row r="27" spans="1:4" ht="35.1" customHeight="1" x14ac:dyDescent="0.25">
      <c r="A27" s="12"/>
      <c r="B27" s="13"/>
      <c r="C27" s="13"/>
      <c r="D27" s="13"/>
    </row>
    <row r="28" spans="1:4" ht="35.1" customHeight="1" x14ac:dyDescent="0.25">
      <c r="A28" s="12"/>
      <c r="B28" s="13"/>
      <c r="C28" s="13"/>
      <c r="D28" s="13"/>
    </row>
    <row r="29" spans="1:4" ht="35.1" customHeight="1" x14ac:dyDescent="0.25">
      <c r="A29" s="12"/>
      <c r="B29" s="13"/>
      <c r="C29" s="13"/>
      <c r="D29" s="13"/>
    </row>
    <row r="30" spans="1:4" ht="35.1" customHeight="1" x14ac:dyDescent="0.25">
      <c r="A30" s="12"/>
      <c r="B30" s="13"/>
      <c r="C30" s="13"/>
      <c r="D30" s="13"/>
    </row>
    <row r="31" spans="1:4" ht="35.1" customHeight="1" x14ac:dyDescent="0.25">
      <c r="A31" s="12"/>
      <c r="B31" s="13"/>
      <c r="C31" s="13"/>
      <c r="D31" s="13"/>
    </row>
    <row r="32" spans="1:4" ht="35.1" customHeight="1" x14ac:dyDescent="0.25">
      <c r="A32" s="12"/>
      <c r="B32" s="13"/>
      <c r="C32" s="13"/>
      <c r="D32" s="13"/>
    </row>
    <row r="33" spans="1:4" ht="35.1" customHeight="1" x14ac:dyDescent="0.25">
      <c r="A33" s="12"/>
      <c r="B33" s="13"/>
      <c r="C33" s="13"/>
      <c r="D33" s="13"/>
    </row>
    <row r="34" spans="1:4" ht="35.1" customHeight="1" x14ac:dyDescent="0.25">
      <c r="A34" s="12"/>
      <c r="B34" s="13"/>
      <c r="C34" s="13"/>
      <c r="D34" s="13"/>
    </row>
    <row r="35" spans="1:4" ht="35.1" customHeight="1" x14ac:dyDescent="0.25">
      <c r="A35" s="12"/>
      <c r="B35" s="13"/>
      <c r="C35" s="13"/>
      <c r="D35" s="13"/>
    </row>
    <row r="36" spans="1:4" ht="35.1" customHeight="1" x14ac:dyDescent="0.25">
      <c r="A36" s="12"/>
      <c r="B36" s="13"/>
      <c r="C36" s="13"/>
      <c r="D36" s="13"/>
    </row>
    <row r="37" spans="1:4" ht="35.1" customHeight="1" x14ac:dyDescent="0.25">
      <c r="A37" s="12"/>
      <c r="B37" s="13"/>
      <c r="C37" s="13"/>
      <c r="D37" s="13"/>
    </row>
    <row r="38" spans="1:4" ht="35.1" customHeight="1" x14ac:dyDescent="0.25">
      <c r="A38" s="12"/>
      <c r="B38" s="13"/>
      <c r="C38" s="13"/>
      <c r="D38" s="13"/>
    </row>
    <row r="39" spans="1:4" ht="35.1" customHeight="1" x14ac:dyDescent="0.25">
      <c r="A39" s="12"/>
      <c r="B39" s="13"/>
      <c r="C39" s="13"/>
      <c r="D39" s="13"/>
    </row>
    <row r="40" spans="1:4" ht="35.1" customHeight="1" x14ac:dyDescent="0.25">
      <c r="A40" s="12"/>
      <c r="B40" s="13"/>
      <c r="C40" s="13"/>
      <c r="D40" s="13"/>
    </row>
    <row r="41" spans="1:4" ht="35.1" customHeight="1" x14ac:dyDescent="0.25">
      <c r="A41" s="12"/>
      <c r="B41" s="13"/>
      <c r="C41" s="13"/>
      <c r="D41" s="13"/>
    </row>
    <row r="42" spans="1:4" ht="35.1" customHeight="1" x14ac:dyDescent="0.25">
      <c r="A42" s="12"/>
      <c r="B42" s="13"/>
      <c r="C42" s="13"/>
      <c r="D42" s="13"/>
    </row>
    <row r="43" spans="1:4" ht="35.1" customHeight="1" x14ac:dyDescent="0.25">
      <c r="A43" s="12"/>
      <c r="B43" s="13"/>
      <c r="C43" s="13"/>
      <c r="D43" s="13"/>
    </row>
    <row r="44" spans="1:4" ht="35.1" customHeight="1" x14ac:dyDescent="0.25">
      <c r="A44" s="12"/>
      <c r="B44" s="13"/>
      <c r="C44" s="13"/>
      <c r="D44" s="13"/>
    </row>
    <row r="45" spans="1:4" ht="35.1" customHeight="1" x14ac:dyDescent="0.25">
      <c r="A45" s="12"/>
      <c r="B45" s="13"/>
      <c r="C45" s="13"/>
      <c r="D45" s="13"/>
    </row>
    <row r="46" spans="1:4" ht="35.1" customHeight="1" x14ac:dyDescent="0.25">
      <c r="A46" s="12"/>
      <c r="B46" s="13"/>
      <c r="C46" s="13"/>
      <c r="D46" s="13"/>
    </row>
    <row r="47" spans="1:4" ht="35.1" customHeight="1" x14ac:dyDescent="0.25">
      <c r="A47" s="12"/>
      <c r="B47" s="13"/>
      <c r="C47" s="13"/>
      <c r="D47" s="13"/>
    </row>
    <row r="48" spans="1:4" ht="35.1" customHeight="1" x14ac:dyDescent="0.25">
      <c r="A48" s="12"/>
      <c r="B48" s="13"/>
      <c r="C48" s="13"/>
      <c r="D48" s="13"/>
    </row>
    <row r="49" spans="1:4" ht="35.1" customHeight="1" x14ac:dyDescent="0.25">
      <c r="A49" s="12"/>
      <c r="B49" s="13"/>
      <c r="C49" s="13"/>
      <c r="D49" s="13"/>
    </row>
    <row r="50" spans="1:4" ht="35.1" customHeight="1" x14ac:dyDescent="0.25">
      <c r="A50" s="12"/>
      <c r="B50" s="13"/>
      <c r="C50" s="13"/>
      <c r="D50" s="13"/>
    </row>
    <row r="51" spans="1:4" ht="35.1" customHeight="1" x14ac:dyDescent="0.25">
      <c r="A51" s="12"/>
      <c r="B51" s="13"/>
      <c r="C51" s="13"/>
      <c r="D51" s="13"/>
    </row>
    <row r="52" spans="1:4" ht="35.1" customHeight="1" x14ac:dyDescent="0.25">
      <c r="A52" s="12"/>
      <c r="B52" s="13"/>
      <c r="C52" s="13"/>
      <c r="D52" s="13"/>
    </row>
    <row r="53" spans="1:4" ht="35.1" customHeight="1" x14ac:dyDescent="0.25">
      <c r="A53" s="12"/>
      <c r="B53" s="13"/>
      <c r="C53" s="13"/>
      <c r="D53" s="13"/>
    </row>
    <row r="54" spans="1:4" ht="35.1" customHeight="1" x14ac:dyDescent="0.25">
      <c r="A54" s="12"/>
      <c r="B54" s="13"/>
      <c r="C54" s="13"/>
      <c r="D54" s="13"/>
    </row>
    <row r="55" spans="1:4" ht="35.1" customHeight="1" x14ac:dyDescent="0.25">
      <c r="A55" s="12"/>
      <c r="B55" s="13"/>
      <c r="C55" s="13"/>
      <c r="D55" s="13"/>
    </row>
    <row r="56" spans="1:4" ht="35.1" customHeight="1" x14ac:dyDescent="0.25">
      <c r="A56" s="12"/>
      <c r="B56" s="13"/>
      <c r="C56" s="13"/>
      <c r="D56" s="13"/>
    </row>
    <row r="57" spans="1:4" ht="35.1" customHeight="1" x14ac:dyDescent="0.25">
      <c r="A57" s="12"/>
      <c r="B57" s="13"/>
      <c r="C57" s="13"/>
      <c r="D57" s="13"/>
    </row>
    <row r="58" spans="1:4" ht="35.1" customHeight="1" x14ac:dyDescent="0.25">
      <c r="A58" s="12"/>
      <c r="B58" s="13"/>
      <c r="C58" s="13"/>
      <c r="D58" s="13"/>
    </row>
    <row r="59" spans="1:4" ht="35.1" customHeight="1" x14ac:dyDescent="0.25">
      <c r="A59" s="12"/>
      <c r="B59" s="13"/>
      <c r="C59" s="13"/>
      <c r="D59" s="13"/>
    </row>
    <row r="60" spans="1:4" ht="35.1" customHeight="1" x14ac:dyDescent="0.25">
      <c r="A60" s="12"/>
      <c r="B60" s="13"/>
      <c r="C60" s="13"/>
      <c r="D60" s="13"/>
    </row>
    <row r="61" spans="1:4" ht="35.1" customHeight="1" x14ac:dyDescent="0.25">
      <c r="A61" s="12"/>
      <c r="B61" s="13"/>
      <c r="C61" s="13"/>
      <c r="D61" s="13"/>
    </row>
    <row r="62" spans="1:4" ht="35.1" customHeight="1" x14ac:dyDescent="0.25">
      <c r="A62" s="12"/>
      <c r="B62" s="13"/>
      <c r="C62" s="13"/>
      <c r="D62" s="13"/>
    </row>
    <row r="63" spans="1:4" ht="35.1" customHeight="1" x14ac:dyDescent="0.25">
      <c r="A63" s="12"/>
      <c r="B63" s="13"/>
      <c r="C63" s="13"/>
      <c r="D63" s="13"/>
    </row>
  </sheetData>
  <mergeCells count="1">
    <mergeCell ref="A1:D1"/>
  </mergeCells>
  <conditionalFormatting sqref="B6:D7">
    <cfRule type="cellIs" dxfId="6" priority="4" operator="lessThan">
      <formula>0</formula>
    </cfRule>
  </conditionalFormatting>
  <conditionalFormatting sqref="B8:D8">
    <cfRule type="cellIs" dxfId="5" priority="3" operator="lessThan">
      <formula>0</formula>
    </cfRule>
  </conditionalFormatting>
  <conditionalFormatting sqref="B9">
    <cfRule type="cellIs" dxfId="4" priority="2" operator="lessThan">
      <formula>0</formula>
    </cfRule>
  </conditionalFormatting>
  <conditionalFormatting sqref="C9">
    <cfRule type="cellIs" dxfId="3" priority="1" operator="lessThan">
      <formula>0</formula>
    </cfRule>
  </conditionalFormatting>
  <dataValidations count="5">
    <dataValidation allowBlank="1" showInputMessage="1" showErrorMessage="1" prompt="Title of this worksheet is in this cell. Enter Date in cell D1. " sqref="A1:A4" xr:uid="{38AB1D1F-4D2D-4AF2-BA4E-880C7E75E9AE}"/>
    <dataValidation allowBlank="1" showInputMessage="1" showErrorMessage="1" prompt="Difference of Estimated and Actual Totals is automatically calculated in this column under this heading" sqref="D5" xr:uid="{DEEA6E62-B148-42FC-8A73-4148D19E11C5}"/>
    <dataValidation allowBlank="1" showInputMessage="1" showErrorMessage="1" prompt="Actual totals are automatically calculated in this column under this heading" sqref="C5" xr:uid="{4DF2F5BC-C061-43E6-8267-8EC0151344CF}"/>
    <dataValidation allowBlank="1" showInputMessage="1" showErrorMessage="1" prompt="Estimated totals are automatically calculated in this column under this heading" sqref="B5" xr:uid="{A5E6D74A-67B0-4C8F-BF24-18C67D2C4E06}"/>
    <dataValidation allowBlank="1" showInputMessage="1" showErrorMessage="1" prompt="Budget Totals for Income &amp; Expenses, both estimated &amp; actual, are automatically calculated from amounts entered in other worksheets. Balance &amp; Difference are automatically adjusted" sqref="A5" xr:uid="{0997EC76-F521-4B25-9112-128B69F8AF75}"/>
  </dataValidations>
  <pageMargins left="0.7" right="0.7" top="0.75" bottom="0.75" header="0.3" footer="0.3"/>
  <pageSetup scale="7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B6BFC-BD4D-47D3-A780-F3C8C08813F9}">
  <dimension ref="A1:D21"/>
  <sheetViews>
    <sheetView tabSelected="1" zoomScaleNormal="100" workbookViewId="0">
      <selection activeCell="G11" sqref="G11"/>
    </sheetView>
  </sheetViews>
  <sheetFormatPr defaultColWidth="20.625" defaultRowHeight="35.1" customHeight="1" x14ac:dyDescent="0.25"/>
  <cols>
    <col min="1" max="1" width="40.625" style="16" customWidth="1"/>
    <col min="2" max="16384" width="20.625" style="14"/>
  </cols>
  <sheetData>
    <row r="1" spans="1:4" ht="75" customHeight="1" thickBot="1" x14ac:dyDescent="0.3">
      <c r="A1" s="53" t="s">
        <v>37</v>
      </c>
      <c r="B1" s="53"/>
      <c r="C1" s="53"/>
      <c r="D1" s="53"/>
    </row>
    <row r="2" spans="1:4" ht="35.1" customHeight="1" thickTop="1" x14ac:dyDescent="0.25">
      <c r="A2" s="4"/>
      <c r="B2" s="1"/>
      <c r="C2" s="1"/>
      <c r="D2" s="1"/>
    </row>
    <row r="3" spans="1:4" ht="35.1" customHeight="1" x14ac:dyDescent="0.25">
      <c r="A3" s="27" t="s">
        <v>35</v>
      </c>
      <c r="B3" s="3"/>
      <c r="C3" s="27" t="s">
        <v>36</v>
      </c>
      <c r="D3" s="3"/>
    </row>
    <row r="4" spans="1:4" ht="35.1" customHeight="1" x14ac:dyDescent="0.25">
      <c r="B4" s="2"/>
      <c r="C4" s="2"/>
    </row>
    <row r="5" spans="1:4" ht="35.1" customHeight="1" x14ac:dyDescent="0.25">
      <c r="A5" s="29" t="s">
        <v>10</v>
      </c>
      <c r="B5" s="30" t="s">
        <v>23</v>
      </c>
      <c r="C5" s="30" t="s">
        <v>24</v>
      </c>
      <c r="D5" s="31" t="s">
        <v>25</v>
      </c>
    </row>
    <row r="6" spans="1:4" ht="35.1" customHeight="1" x14ac:dyDescent="0.25">
      <c r="A6" s="17" t="s">
        <v>19</v>
      </c>
      <c r="B6" s="6">
        <v>60000</v>
      </c>
      <c r="C6" s="6">
        <v>54000</v>
      </c>
      <c r="D6" s="15">
        <f>Income3[[#This Row],[Actual]]-Income3[[#This Row],[Estimated]]</f>
        <v>-6000</v>
      </c>
    </row>
    <row r="7" spans="1:4" ht="35.1" customHeight="1" x14ac:dyDescent="0.25">
      <c r="A7" s="32" t="s">
        <v>20</v>
      </c>
      <c r="B7" s="19">
        <v>3000</v>
      </c>
      <c r="C7" s="19">
        <v>3000</v>
      </c>
      <c r="D7" s="33">
        <f>Income3[[#This Row],[Actual]]-Income3[[#This Row],[Estimated]]</f>
        <v>0</v>
      </c>
    </row>
    <row r="8" spans="1:4" ht="35.1" customHeight="1" x14ac:dyDescent="0.25">
      <c r="A8" s="7" t="s">
        <v>21</v>
      </c>
      <c r="B8" s="6">
        <v>300</v>
      </c>
      <c r="C8" s="6">
        <v>450</v>
      </c>
      <c r="D8" s="15">
        <f>Income3[[#This Row],[Actual]]-Income3[[#This Row],[Estimated]]</f>
        <v>150</v>
      </c>
    </row>
    <row r="9" spans="1:4" ht="35.1" customHeight="1" x14ac:dyDescent="0.25">
      <c r="A9" s="34" t="s">
        <v>30</v>
      </c>
      <c r="B9" s="35">
        <f>SUBTOTAL(109,Income3[Estimated])</f>
        <v>63300</v>
      </c>
      <c r="C9" s="35">
        <f>SUBTOTAL(109,Income3[Actual])</f>
        <v>57450</v>
      </c>
      <c r="D9" s="36">
        <f>SUBTOTAL(109,Income3[Difference])</f>
        <v>-5850</v>
      </c>
    </row>
    <row r="11" spans="1:4" ht="35.1" customHeight="1" x14ac:dyDescent="0.25">
      <c r="A11" s="40" t="s">
        <v>33</v>
      </c>
      <c r="B11" s="39" t="s">
        <v>23</v>
      </c>
      <c r="C11" s="39" t="s">
        <v>24</v>
      </c>
      <c r="D11" s="39" t="s">
        <v>25</v>
      </c>
    </row>
    <row r="12" spans="1:4" ht="35.1" customHeight="1" x14ac:dyDescent="0.25">
      <c r="A12" s="37" t="s">
        <v>11</v>
      </c>
      <c r="B12" s="38">
        <v>9500</v>
      </c>
      <c r="C12" s="38">
        <v>9600</v>
      </c>
      <c r="D12" s="38"/>
    </row>
    <row r="13" spans="1:4" ht="35.1" customHeight="1" x14ac:dyDescent="0.25">
      <c r="A13" s="41" t="s">
        <v>13</v>
      </c>
      <c r="B13" s="42">
        <v>4000</v>
      </c>
      <c r="C13" s="42">
        <v>0</v>
      </c>
      <c r="D13" s="42"/>
    </row>
    <row r="14" spans="1:4" ht="35.1" customHeight="1" x14ac:dyDescent="0.25">
      <c r="A14" s="37" t="s">
        <v>12</v>
      </c>
      <c r="B14" s="38">
        <v>5000</v>
      </c>
      <c r="C14" s="38">
        <v>4500</v>
      </c>
      <c r="D14" s="38"/>
    </row>
    <row r="15" spans="1:4" ht="35.1" customHeight="1" x14ac:dyDescent="0.25">
      <c r="A15" s="41" t="s">
        <v>0</v>
      </c>
      <c r="B15" s="42">
        <v>6000</v>
      </c>
      <c r="C15" s="42">
        <v>9000</v>
      </c>
      <c r="D15" s="42"/>
    </row>
    <row r="16" spans="1:4" ht="35.1" customHeight="1" x14ac:dyDescent="0.25">
      <c r="A16" s="37" t="s">
        <v>0</v>
      </c>
      <c r="B16" s="38">
        <v>7000</v>
      </c>
      <c r="C16" s="38">
        <v>13500</v>
      </c>
      <c r="D16" s="38"/>
    </row>
    <row r="17" spans="1:4" ht="35.1" customHeight="1" x14ac:dyDescent="0.25">
      <c r="A17" s="41" t="s">
        <v>0</v>
      </c>
      <c r="B17" s="42">
        <v>8000</v>
      </c>
      <c r="C17" s="42">
        <v>18000</v>
      </c>
      <c r="D17" s="42"/>
    </row>
    <row r="18" spans="1:4" ht="35.1" customHeight="1" x14ac:dyDescent="0.25">
      <c r="A18" s="37" t="s">
        <v>0</v>
      </c>
      <c r="B18" s="38">
        <v>9000</v>
      </c>
      <c r="C18" s="38">
        <v>22500</v>
      </c>
      <c r="D18" s="38"/>
    </row>
    <row r="19" spans="1:4" ht="35.1" customHeight="1" x14ac:dyDescent="0.25">
      <c r="A19" s="41" t="s">
        <v>0</v>
      </c>
      <c r="B19" s="42">
        <v>10000</v>
      </c>
      <c r="C19" s="42">
        <v>27000</v>
      </c>
      <c r="D19" s="42"/>
    </row>
    <row r="20" spans="1:4" ht="35.1" customHeight="1" x14ac:dyDescent="0.25">
      <c r="A20" s="37" t="s">
        <v>0</v>
      </c>
      <c r="B20" s="38">
        <v>11000</v>
      </c>
      <c r="C20" s="38">
        <v>31500</v>
      </c>
      <c r="D20" s="38"/>
    </row>
    <row r="21" spans="1:4" ht="35.1" customHeight="1" x14ac:dyDescent="0.25">
      <c r="A21" s="43" t="s">
        <v>32</v>
      </c>
      <c r="B21" s="44"/>
      <c r="C21" s="44"/>
      <c r="D21" s="44"/>
    </row>
  </sheetData>
  <mergeCells count="1">
    <mergeCell ref="A1:D1"/>
  </mergeCells>
  <conditionalFormatting sqref="A6:D8">
    <cfRule type="cellIs" dxfId="2" priority="2" operator="lessThan">
      <formula>0</formula>
    </cfRule>
  </conditionalFormatting>
  <conditionalFormatting sqref="A12:D20">
    <cfRule type="cellIs" dxfId="1" priority="1" operator="lessThan">
      <formula>0</formula>
    </cfRule>
  </conditionalFormatting>
  <dataValidations count="9">
    <dataValidation allowBlank="1" showInputMessage="1" showErrorMessage="1" prompt="Title of this worksheet is in this cell. Enter Date in cell D1. Budget Totals are automatically calculated in Totals row." sqref="A4" xr:uid="{A6F60CEB-61DC-4E1A-AD81-A7BC3D5A5AAE}"/>
    <dataValidation allowBlank="1" showInputMessage="1" showErrorMessage="1" prompt="Difference of Estimated and Actual Income is automatically calculated in this column under this heading" sqref="D5" xr:uid="{48B8F4F0-C055-4F06-AF79-EB1F4F0E45E8}"/>
    <dataValidation allowBlank="1" showInputMessage="1" showErrorMessage="1" prompt="Enter Actual amount in this column under this heading" sqref="C5 C11" xr:uid="{26762FB9-463C-435F-B835-66656B9DF8C3}"/>
    <dataValidation allowBlank="1" showInputMessage="1" showErrorMessage="1" prompt="Enter Estimated amount in this column under this heading" sqref="B5 B11" xr:uid="{7A2D5BD0-AFB7-4CB0-B4B2-3C6FD67068AA}"/>
    <dataValidation allowBlank="1" showInputMessage="1" showErrorMessage="1" prompt="Enter Income details in this column under this heading. Use heading filters to find specific entries" sqref="A5" xr:uid="{B295AB5D-0398-4FB3-9246-91BC06EC953C}"/>
    <dataValidation allowBlank="1" showInputMessage="1" showErrorMessage="1" errorTitle="ALERT" error="This cell is automatically populated and should not be overwitten. Overwriting this cell would break calculations in this worksheet." sqref="D6:D8 D12:D20" xr:uid="{E16FDB89-04A6-4C57-B98A-1D2D98A97473}"/>
    <dataValidation allowBlank="1" showInputMessage="1" showErrorMessage="1" prompt="Title of this worksheet is in this cell. Enter Date in cell D1. " sqref="A1:A3" xr:uid="{62AC9B10-B35B-4C71-B9A4-45E9795E27D2}"/>
    <dataValidation allowBlank="1" showInputMessage="1" showErrorMessage="1" prompt="Difference of Estimated and Actual Personnel Expenses is automatically calculated in this column under this heading" sqref="D11" xr:uid="{296E0839-8326-4886-9D13-B2DA42A8E756}"/>
    <dataValidation allowBlank="1" showInputMessage="1" showErrorMessage="1" prompt="Enter Personnel Expenses in this column under this heading. Use heading filters to find specific entries" sqref="A11" xr:uid="{C6C2B95D-DB6B-4931-A2D1-6D6602641DF4}"/>
  </dataValidations>
  <pageMargins left="0.7" right="0.7" top="0.75" bottom="0.75" header="0.3" footer="0.3"/>
  <pageSetup scale="86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A575-7AF3-4F57-8280-B7EF08CBEAA5}">
  <dimension ref="A1:D23"/>
  <sheetViews>
    <sheetView zoomScaleNormal="100" workbookViewId="0">
      <selection activeCell="F6" sqref="F6"/>
    </sheetView>
  </sheetViews>
  <sheetFormatPr defaultColWidth="20.625" defaultRowHeight="35.1" customHeight="1" x14ac:dyDescent="0.25"/>
  <cols>
    <col min="1" max="1" width="40.625" style="46" customWidth="1"/>
    <col min="2" max="16384" width="20.625" style="45"/>
  </cols>
  <sheetData>
    <row r="1" spans="1:4" ht="35.1" customHeight="1" x14ac:dyDescent="0.25">
      <c r="A1" s="54" t="s">
        <v>38</v>
      </c>
      <c r="B1" s="54"/>
      <c r="C1" s="54"/>
      <c r="D1" s="54"/>
    </row>
    <row r="2" spans="1:4" ht="35.1" customHeight="1" thickBot="1" x14ac:dyDescent="0.3">
      <c r="A2" s="53"/>
      <c r="B2" s="53"/>
      <c r="C2" s="53"/>
      <c r="D2" s="53"/>
    </row>
    <row r="3" spans="1:4" ht="35.1" customHeight="1" thickTop="1" x14ac:dyDescent="0.25"/>
    <row r="4" spans="1:4" ht="35.1" customHeight="1" x14ac:dyDescent="0.25">
      <c r="A4" s="27" t="s">
        <v>35</v>
      </c>
      <c r="B4" s="3"/>
      <c r="C4" s="27" t="s">
        <v>36</v>
      </c>
      <c r="D4" s="3"/>
    </row>
    <row r="6" spans="1:4" ht="35.1" customHeight="1" x14ac:dyDescent="0.25">
      <c r="A6" s="40" t="s">
        <v>33</v>
      </c>
      <c r="B6" s="39" t="s">
        <v>23</v>
      </c>
      <c r="C6" s="39" t="s">
        <v>24</v>
      </c>
      <c r="D6" s="39" t="s">
        <v>25</v>
      </c>
    </row>
    <row r="7" spans="1:4" ht="35.1" customHeight="1" x14ac:dyDescent="0.25">
      <c r="A7" s="47" t="s">
        <v>1</v>
      </c>
      <c r="B7" s="48">
        <v>3000</v>
      </c>
      <c r="C7" s="48">
        <v>2500</v>
      </c>
      <c r="D7" s="48">
        <f>OperatingExpenses[[#This Row],[Estimated]]-OperatingExpenses[[#This Row],[Actual]]</f>
        <v>500</v>
      </c>
    </row>
    <row r="8" spans="1:4" ht="35.1" customHeight="1" x14ac:dyDescent="0.25">
      <c r="A8" s="51" t="s">
        <v>14</v>
      </c>
      <c r="B8" s="52">
        <v>2000</v>
      </c>
      <c r="C8" s="52">
        <v>2000</v>
      </c>
      <c r="D8" s="52">
        <f>OperatingExpenses[[#This Row],[Estimated]]-OperatingExpenses[[#This Row],[Actual]]</f>
        <v>0</v>
      </c>
    </row>
    <row r="9" spans="1:4" ht="35.1" customHeight="1" x14ac:dyDescent="0.25">
      <c r="A9" s="47" t="s">
        <v>15</v>
      </c>
      <c r="B9" s="48">
        <v>1500</v>
      </c>
      <c r="C9" s="48">
        <v>2175</v>
      </c>
      <c r="D9" s="48">
        <f>OperatingExpenses[[#This Row],[Estimated]]-OperatingExpenses[[#This Row],[Actual]]</f>
        <v>-675</v>
      </c>
    </row>
    <row r="10" spans="1:4" ht="35.1" customHeight="1" x14ac:dyDescent="0.25">
      <c r="A10" s="51" t="s">
        <v>22</v>
      </c>
      <c r="B10" s="52">
        <v>2000</v>
      </c>
      <c r="C10" s="52">
        <v>1500</v>
      </c>
      <c r="D10" s="52">
        <f>OperatingExpenses[[#This Row],[Estimated]]-OperatingExpenses[[#This Row],[Actual]]</f>
        <v>500</v>
      </c>
    </row>
    <row r="11" spans="1:4" ht="35.1" customHeight="1" x14ac:dyDescent="0.25">
      <c r="A11" s="47" t="s">
        <v>2</v>
      </c>
      <c r="B11" s="48">
        <v>1000</v>
      </c>
      <c r="C11" s="48">
        <v>1000</v>
      </c>
      <c r="D11" s="48">
        <f>OperatingExpenses[[#This Row],[Estimated]]-OperatingExpenses[[#This Row],[Actual]]</f>
        <v>0</v>
      </c>
    </row>
    <row r="12" spans="1:4" ht="35.1" customHeight="1" x14ac:dyDescent="0.25">
      <c r="A12" s="51" t="s">
        <v>16</v>
      </c>
      <c r="B12" s="52">
        <v>500</v>
      </c>
      <c r="C12" s="52">
        <v>525</v>
      </c>
      <c r="D12" s="52">
        <f>OperatingExpenses[[#This Row],[Estimated]]-OperatingExpenses[[#This Row],[Actual]]</f>
        <v>-25</v>
      </c>
    </row>
    <row r="13" spans="1:4" ht="35.1" customHeight="1" x14ac:dyDescent="0.25">
      <c r="A13" s="47" t="s">
        <v>3</v>
      </c>
      <c r="B13" s="48">
        <v>1300</v>
      </c>
      <c r="C13" s="48">
        <v>1275</v>
      </c>
      <c r="D13" s="48">
        <f>OperatingExpenses[[#This Row],[Estimated]]-OperatingExpenses[[#This Row],[Actual]]</f>
        <v>25</v>
      </c>
    </row>
    <row r="14" spans="1:4" ht="35.1" customHeight="1" x14ac:dyDescent="0.25">
      <c r="A14" s="51" t="s">
        <v>4</v>
      </c>
      <c r="B14" s="52">
        <v>2000</v>
      </c>
      <c r="C14" s="52">
        <v>2200</v>
      </c>
      <c r="D14" s="52">
        <f>OperatingExpenses[[#This Row],[Estimated]]-OperatingExpenses[[#This Row],[Actual]]</f>
        <v>-200</v>
      </c>
    </row>
    <row r="15" spans="1:4" ht="35.1" customHeight="1" x14ac:dyDescent="0.25">
      <c r="A15" s="47" t="s">
        <v>17</v>
      </c>
      <c r="B15" s="48">
        <v>1000</v>
      </c>
      <c r="C15" s="48">
        <v>800</v>
      </c>
      <c r="D15" s="48">
        <f>OperatingExpenses[[#This Row],[Estimated]]-OperatingExpenses[[#This Row],[Actual]]</f>
        <v>200</v>
      </c>
    </row>
    <row r="16" spans="1:4" ht="35.1" customHeight="1" x14ac:dyDescent="0.25">
      <c r="A16" s="51" t="s">
        <v>18</v>
      </c>
      <c r="B16" s="52">
        <v>4500</v>
      </c>
      <c r="C16" s="52">
        <v>4600</v>
      </c>
      <c r="D16" s="52">
        <f>OperatingExpenses[[#This Row],[Estimated]]-OperatingExpenses[[#This Row],[Actual]]</f>
        <v>-100</v>
      </c>
    </row>
    <row r="17" spans="1:4" ht="35.1" customHeight="1" x14ac:dyDescent="0.25">
      <c r="A17" s="47" t="s">
        <v>5</v>
      </c>
      <c r="B17" s="48">
        <v>900</v>
      </c>
      <c r="C17" s="48">
        <v>840</v>
      </c>
      <c r="D17" s="48">
        <f>OperatingExpenses[[#This Row],[Estimated]]-OperatingExpenses[[#This Row],[Actual]]</f>
        <v>60</v>
      </c>
    </row>
    <row r="18" spans="1:4" ht="35.1" customHeight="1" x14ac:dyDescent="0.25">
      <c r="A18" s="51" t="s">
        <v>6</v>
      </c>
      <c r="B18" s="52">
        <v>5000</v>
      </c>
      <c r="C18" s="52">
        <v>4500</v>
      </c>
      <c r="D18" s="52">
        <f>OperatingExpenses[[#This Row],[Estimated]]-OperatingExpenses[[#This Row],[Actual]]</f>
        <v>500</v>
      </c>
    </row>
    <row r="19" spans="1:4" ht="35.1" customHeight="1" x14ac:dyDescent="0.25">
      <c r="A19" s="47" t="s">
        <v>7</v>
      </c>
      <c r="B19" s="48">
        <v>3000</v>
      </c>
      <c r="C19" s="48">
        <v>3200</v>
      </c>
      <c r="D19" s="48">
        <f>OperatingExpenses[[#This Row],[Estimated]]-OperatingExpenses[[#This Row],[Actual]]</f>
        <v>-200</v>
      </c>
    </row>
    <row r="20" spans="1:4" ht="35.1" customHeight="1" x14ac:dyDescent="0.25">
      <c r="A20" s="51" t="s">
        <v>8</v>
      </c>
      <c r="B20" s="52">
        <v>250</v>
      </c>
      <c r="C20" s="52">
        <v>280</v>
      </c>
      <c r="D20" s="52">
        <f>OperatingExpenses[[#This Row],[Estimated]]-OperatingExpenses[[#This Row],[Actual]]</f>
        <v>-30</v>
      </c>
    </row>
    <row r="21" spans="1:4" ht="35.1" customHeight="1" x14ac:dyDescent="0.25">
      <c r="A21" s="47" t="s">
        <v>9</v>
      </c>
      <c r="B21" s="48">
        <v>1400</v>
      </c>
      <c r="C21" s="48">
        <v>1385</v>
      </c>
      <c r="D21" s="48">
        <f>OperatingExpenses[[#This Row],[Estimated]]-OperatingExpenses[[#This Row],[Actual]]</f>
        <v>15</v>
      </c>
    </row>
    <row r="22" spans="1:4" ht="35.1" customHeight="1" x14ac:dyDescent="0.25">
      <c r="A22" s="51" t="s">
        <v>0</v>
      </c>
      <c r="B22" s="52">
        <v>1000</v>
      </c>
      <c r="C22" s="52">
        <v>750</v>
      </c>
      <c r="D22" s="52">
        <f>OperatingExpenses[[#This Row],[Estimated]]-OperatingExpenses[[#This Row],[Actual]]</f>
        <v>250</v>
      </c>
    </row>
    <row r="23" spans="1:4" ht="35.1" customHeight="1" x14ac:dyDescent="0.25">
      <c r="A23" s="49" t="s">
        <v>31</v>
      </c>
      <c r="B23" s="50">
        <f>SUBTOTAL(109,OperatingExpenses[Estimated])</f>
        <v>30350</v>
      </c>
      <c r="C23" s="50">
        <f>SUBTOTAL(109,OperatingExpenses[Actual])</f>
        <v>29530</v>
      </c>
      <c r="D23" s="50">
        <f>SUBTOTAL(109,OperatingExpenses[Difference])</f>
        <v>820</v>
      </c>
    </row>
  </sheetData>
  <mergeCells count="1">
    <mergeCell ref="A1:D2"/>
  </mergeCells>
  <conditionalFormatting sqref="A7:D22">
    <cfRule type="cellIs" dxfId="0" priority="1" operator="lessThan">
      <formula>0</formula>
    </cfRule>
  </conditionalFormatting>
  <dataValidations count="6">
    <dataValidation allowBlank="1" showInputMessage="1" showErrorMessage="1" prompt="Difference of Estimated and Actual Operating Expenses is automatically calculated in this column under this heading" sqref="D6" xr:uid="{00000000-0002-0000-0300-000005000000}"/>
    <dataValidation allowBlank="1" showInputMessage="1" showErrorMessage="1" prompt="Enter Actual amount in this column under this heading" sqref="C6" xr:uid="{00000000-0002-0000-0300-000004000000}"/>
    <dataValidation allowBlank="1" showInputMessage="1" showErrorMessage="1" prompt="Enter Estimated amount in this column under this heading" sqref="B6" xr:uid="{00000000-0002-0000-0300-000003000000}"/>
    <dataValidation allowBlank="1" showInputMessage="1" showErrorMessage="1" prompt="Enter Operating Expenses in this column under this heading. Use heading filters to find specific entries" sqref="A6" xr:uid="{00000000-0002-0000-0300-000002000000}"/>
    <dataValidation allowBlank="1" showInputMessage="1" showErrorMessage="1" prompt="Title of this worksheet is in this cell. Enter Date in cell D1. " sqref="A4" xr:uid="{5B9413EE-B712-4840-8900-B6DC42DB437C}"/>
    <dataValidation allowBlank="1" showInputMessage="1" showErrorMessage="1" errorTitle="ALERT" error="This cell is automatically populated and should not be overwitten. Overwriting this cell would break calculations in this worksheet." sqref="D7:D22" xr:uid="{00000000-0002-0000-0300-000001000000}"/>
  </dataValidations>
  <pageMargins left="0.7" right="0.7" top="0.75" bottom="0.75" header="0.3" footer="0.3"/>
  <pageSetup scale="8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TM11785012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Budget Summary</vt:lpstr>
      <vt:lpstr>Income and Expenses</vt:lpstr>
      <vt:lpstr>Operating Expenses</vt:lpstr>
      <vt:lpstr>'Budget Summary'!Print_Area</vt:lpstr>
      <vt:lpstr>'Income and Expenses'!Print_Area</vt:lpstr>
      <vt:lpstr>'Operating Expenses'!Print_Area</vt:lpstr>
      <vt:lpstr>Title4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2021-12-06T21:22:32Z</dcterms:created>
  <dcterms:modified xsi:type="dcterms:W3CDTF">2022-09-04T10:42:51Z</dcterms:modified>
</cp:coreProperties>
</file>