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36A7BA0B-7998-4083-AE1A-EF19F82BAF35}" xr6:coauthVersionLast="36" xr6:coauthVersionMax="36" xr10:uidLastSave="{00000000-0000-0000-0000-000000000000}"/>
  <bookViews>
    <workbookView xWindow="0" yWindow="0" windowWidth="20490" windowHeight="693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Flow'!$B$1</definedName>
    <definedName name="Month">'Cash Flow'!#REF!</definedName>
    <definedName name="Name">'Cash Flow'!#REF!</definedName>
    <definedName name="_xlnm.Print_Titles" localSheetId="0">'Cash Flow'!$3:$3</definedName>
    <definedName name="_xlnm.Print_Titles" localSheetId="2">'Monthly Expense'!$3:$3</definedName>
    <definedName name="_xlnm.Print_Titles" localSheetId="1">'Monthly Income'!$3:$3</definedName>
    <definedName name="Year">'Cash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E4" i="3"/>
  <c r="C7" i="3" l="1"/>
  <c r="D7" i="3"/>
  <c r="D23" i="4" l="1"/>
  <c r="D6" i="2" s="1"/>
  <c r="C23" i="4"/>
  <c r="C6" i="2" s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5" i="2"/>
  <c r="C4" i="1"/>
  <c r="E7" i="3" l="1"/>
  <c r="E4" i="1" s="1"/>
  <c r="D5" i="1"/>
  <c r="C5" i="2"/>
  <c r="E23" i="4"/>
  <c r="E5" i="1" s="1"/>
  <c r="D4" i="1"/>
  <c r="C5" i="1"/>
  <c r="C6" i="1" l="1"/>
  <c r="C4" i="2" s="1"/>
  <c r="D6" i="1"/>
  <c r="D4" i="2" s="1"/>
  <c r="E6" i="1"/>
</calcChain>
</file>

<file path=xl/sharedStrings.xml><?xml version="1.0" encoding="utf-8"?>
<sst xmlns="http://schemas.openxmlformats.org/spreadsheetml/2006/main" count="48" uniqueCount="35">
  <si>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</si>
  <si>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</si>
  <si>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</si>
  <si>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</si>
  <si>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</si>
  <si>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</si>
  <si>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</si>
  <si>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</si>
  <si>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</si>
  <si>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</si>
  <si>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</si>
  <si>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</si>
  <si>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</si>
  <si>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</si>
  <si>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</si>
  <si>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</si>
  <si>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</si>
  <si>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</si>
  <si>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</si>
  <si>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</si>
  <si>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</si>
  <si>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</si>
  <si>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</si>
  <si>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</si>
  <si>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</si>
  <si>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</si>
  <si>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</si>
  <si>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</si>
  <si>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</si>
  <si>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</si>
  <si>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</si>
  <si>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Total</t>
  </si>
  <si>
    <t>CHART DATA</t>
  </si>
  <si>
    <t>FAMILY BUDGET</t>
  </si>
  <si>
    <t>FAMILY BUFDGET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</si>
</sst>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13"/>
      <color theme="2" tint="-0.749961851863155"/>
      <name val="Century Gothic"/>
      <family val="2"/>
    </font>
    <font>
      <b/>
      <sz val="16"/>
      <name val="Century Gothic"/>
      <family val="2"/>
    </font>
    <font>
      <b/>
      <sz val="12"/>
      <color theme="2" tint="-0.749961851863155"/>
      <name val="Century Gothic"/>
      <family val="2"/>
    </font>
    <font>
      <sz val="12"/>
      <color theme="2" tint="-0.749961851863155"/>
      <name val="Century Gothic"/>
      <family val="2"/>
    </font>
    <font>
      <b/>
      <u/>
      <sz val="31"/>
      <name val="Century Gothic"/>
      <family val="2"/>
    </font>
    <font>
      <i/>
      <sz val="11"/>
      <color theme="1" tint="0.34998626667073579"/>
      <name val="Century Gothic"/>
      <family val="2"/>
    </font>
    <font>
      <i/>
      <sz val="11"/>
      <color theme="0"/>
      <name val="Century Gothic"/>
      <family val="2"/>
    </font>
    <font>
      <b/>
      <sz val="1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46">
    <xf numFmtId="0" fontId="0" fillId="0" borderId="0" xfId="0"/>
    <xf numFmtId="0" fontId="4" fillId="0" borderId="0" xfId="1" applyAlignment="1">
      <alignment vertical="center"/>
    </xf>
    <xf numFmtId="0" fontId="1" fillId="0" borderId="0" xfId="0" applyFont="1"/>
    <xf numFmtId="0" fontId="3" fillId="0" borderId="0" xfId="2"/>
    <xf numFmtId="0" fontId="10" fillId="0" borderId="0" xfId="0" applyFont="1"/>
    <xf numFmtId="3" fontId="10" fillId="0" borderId="0" xfId="0" applyNumberFormat="1" applyFont="1"/>
    <xf numFmtId="0" fontId="11" fillId="2" borderId="0" xfId="4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0" borderId="4" xfId="0" applyFont="1" applyBorder="1"/>
    <xf numFmtId="3" fontId="12" fillId="0" borderId="4" xfId="0" applyNumberFormat="1" applyFont="1" applyBorder="1"/>
    <xf numFmtId="3" fontId="13" fillId="3" borderId="2" xfId="9" applyFont="1" applyFill="1" applyBorder="1" applyAlignment="1">
      <alignment horizontal="center"/>
    </xf>
    <xf numFmtId="3" fontId="13" fillId="3" borderId="3" xfId="9" applyFont="1" applyFill="1" applyBorder="1" applyAlignment="1">
      <alignment horizontal="center"/>
    </xf>
    <xf numFmtId="0" fontId="13" fillId="3" borderId="2" xfId="8" applyFont="1" applyFill="1" applyBorder="1"/>
    <xf numFmtId="0" fontId="13" fillId="3" borderId="3" xfId="8" applyFont="1" applyFill="1" applyBorder="1"/>
    <xf numFmtId="3" fontId="13" fillId="0" borderId="2" xfId="9" applyFont="1" applyFill="1" applyBorder="1" applyAlignment="1">
      <alignment horizontal="center"/>
    </xf>
    <xf numFmtId="3" fontId="13" fillId="0" borderId="3" xfId="9" applyFont="1" applyFill="1" applyBorder="1" applyAlignment="1">
      <alignment horizontal="center"/>
    </xf>
    <xf numFmtId="3" fontId="13" fillId="0" borderId="2" xfId="10" applyFont="1" applyFill="1" applyBorder="1" applyAlignment="1">
      <alignment horizontal="center"/>
    </xf>
    <xf numFmtId="3" fontId="13" fillId="0" borderId="3" xfId="10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0" fillId="3" borderId="2" xfId="8" applyFont="1" applyFill="1" applyBorder="1"/>
    <xf numFmtId="3" fontId="10" fillId="0" borderId="2" xfId="9" applyFont="1" applyBorder="1">
      <alignment horizontal="right"/>
    </xf>
    <xf numFmtId="3" fontId="10" fillId="3" borderId="2" xfId="9" applyFont="1" applyFill="1" applyBorder="1">
      <alignment horizontal="right"/>
    </xf>
    <xf numFmtId="3" fontId="10" fillId="0" borderId="2" xfId="10" applyFont="1" applyBorder="1">
      <alignment horizontal="right"/>
    </xf>
    <xf numFmtId="0" fontId="10" fillId="3" borderId="3" xfId="8" applyFont="1" applyFill="1" applyBorder="1"/>
    <xf numFmtId="3" fontId="10" fillId="0" borderId="3" xfId="9" applyFont="1" applyBorder="1">
      <alignment horizontal="right"/>
    </xf>
    <xf numFmtId="3" fontId="10" fillId="3" borderId="3" xfId="9" applyFont="1" applyFill="1" applyBorder="1">
      <alignment horizontal="right"/>
    </xf>
    <xf numFmtId="3" fontId="10" fillId="0" borderId="3" xfId="10" applyFont="1" applyBorder="1">
      <alignment horizontal="right"/>
    </xf>
    <xf numFmtId="0" fontId="10" fillId="3" borderId="3" xfId="0" applyFont="1" applyFill="1" applyBorder="1"/>
    <xf numFmtId="3" fontId="10" fillId="0" borderId="3" xfId="0" applyNumberFormat="1" applyFont="1" applyBorder="1"/>
    <xf numFmtId="3" fontId="10" fillId="3" borderId="3" xfId="0" applyNumberFormat="1" applyFont="1" applyFill="1" applyBorder="1"/>
    <xf numFmtId="0" fontId="15" fillId="0" borderId="0" xfId="6" applyFont="1"/>
    <xf numFmtId="0" fontId="16" fillId="0" borderId="0" xfId="6" applyFont="1" applyAlignment="1">
      <alignment horizontal="left"/>
    </xf>
    <xf numFmtId="0" fontId="11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3" borderId="2" xfId="8" applyFont="1" applyFill="1" applyBorder="1"/>
    <xf numFmtId="3" fontId="17" fillId="0" borderId="2" xfId="9" applyFont="1" applyBorder="1">
      <alignment horizontal="right"/>
    </xf>
    <xf numFmtId="3" fontId="17" fillId="3" borderId="2" xfId="9" applyFont="1" applyFill="1" applyBorder="1">
      <alignment horizontal="right"/>
    </xf>
    <xf numFmtId="3" fontId="17" fillId="0" borderId="2" xfId="10" applyFont="1" applyBorder="1">
      <alignment horizontal="right"/>
    </xf>
    <xf numFmtId="0" fontId="17" fillId="3" borderId="3" xfId="8" applyFont="1" applyFill="1" applyBorder="1"/>
    <xf numFmtId="3" fontId="17" fillId="0" borderId="3" xfId="9" applyFont="1" applyBorder="1">
      <alignment horizontal="right"/>
    </xf>
    <xf numFmtId="3" fontId="17" fillId="3" borderId="3" xfId="9" applyFont="1" applyFill="1" applyBorder="1">
      <alignment horizontal="right"/>
    </xf>
    <xf numFmtId="3" fontId="17" fillId="0" borderId="3" xfId="10" applyFont="1" applyBorder="1">
      <alignment horizontal="right"/>
    </xf>
    <xf numFmtId="0" fontId="17" fillId="3" borderId="3" xfId="0" applyFont="1" applyFill="1" applyBorder="1"/>
    <xf numFmtId="3" fontId="17" fillId="0" borderId="3" xfId="0" applyNumberFormat="1" applyFont="1" applyBorder="1"/>
    <xf numFmtId="3" fontId="17" fillId="3" borderId="3" xfId="0" applyNumberFormat="1" applyFont="1" applyFill="1" applyBorder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3"/>
        <color auto="1"/>
        <name val="Century Gothic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749961851863155"/>
        <name val="Century Gothic"/>
        <family val="2"/>
        <scheme val="none"/>
      </font>
    </dxf>
    <dxf>
      <border>
        <top style="double">
          <color theme="1" tint="0.499984740745262"/>
        </top>
      </border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Century Gothic"/>
        <family val="2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2"/>
      <tableStyleElement type="headerRow" dxfId="41"/>
      <tableStyleElement type="totalRow" dxfId="40"/>
    </tableStyle>
    <tableStyle name="Family budget monthly expense" pivot="0" count="3" xr9:uid="{00000000-0011-0000-FFFF-FFFF01000000}">
      <tableStyleElement type="wholeTable" dxfId="39"/>
      <tableStyleElement type="headerRow" dxfId="38"/>
      <tableStyleElement type="totalRow" dxfId="37"/>
    </tableStyle>
    <tableStyle name="Family budget monthly income" pivot="0" count="3" xr9:uid="{00000000-0011-0000-FFFF-FFFF02000000}">
      <tableStyleElement type="wholeTable" dxfId="36"/>
      <tableStyleElement type="headerRow" dxfId="35"/>
      <tableStyleElement type="totalRow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628651</xdr:colOff>
      <xdr:row>1</xdr:row>
      <xdr:rowOff>485776</xdr:rowOff>
    </xdr:from>
    <xdr:to>
      <xdr:col>4</xdr:col>
      <xdr:colOff>447675</xdr:colOff>
      <xdr:row>1</xdr:row>
      <xdr:rowOff>2476500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3:E6" totalsRowCount="1" headerRowDxfId="8" dataDxfId="9" totalsRowDxfId="10">
  <autoFilter ref="B3:E5" xr:uid="{00000000-0009-0000-0100-000001000000}"/>
  <tableColumns count="4">
    <tableColumn id="1" xr3:uid="{00000000-0010-0000-0000-000001000000}" name="Cash Flow" totalsRowLabel="Total Cash" dataDxfId="7" totalsRowDxfId="6"/>
    <tableColumn id="3" xr3:uid="{00000000-0010-0000-0000-000003000000}" name="Projected" totalsRowFunction="custom" dataDxfId="5" totalsRowDxfId="4">
      <totalsRowFormula>C4-C5</totalsRowFormula>
    </tableColumn>
    <tableColumn id="4" xr3:uid="{00000000-0010-0000-0000-000004000000}" name="Actual" totalsRowFunction="custom" dataDxfId="3" totalsRowDxfId="2">
      <totalsRowFormula>D4-D5</totalsRowFormula>
    </tableColumn>
    <tableColumn id="5" xr3:uid="{00000000-0010-0000-0000-000005000000}" name="Variance" totalsRowFunction="sum" dataDxfId="1" totalsRowDxfId="0">
      <calculatedColumnFormula>Income[[#Totals],[Variance]]</calculatedColumn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3:E7" totalsRowCount="1" headerRowDxfId="19" dataDxfId="20" totalsRowDxfId="21">
  <autoFilter ref="B3:E6" xr:uid="{00000000-0009-0000-0100-000005000000}"/>
  <tableColumns count="4">
    <tableColumn id="1" xr3:uid="{00000000-0010-0000-0100-000001000000}" name="Monthly Income" totalsRowLabel="Total Income" dataDxfId="18" totalsRowDxfId="17" dataCellStyle="Table Details"/>
    <tableColumn id="3" xr3:uid="{00000000-0010-0000-0100-000003000000}" name="Projected" totalsRowFunction="sum" dataDxfId="16" totalsRowDxfId="15" dataCellStyle="Amounts"/>
    <tableColumn id="4" xr3:uid="{00000000-0010-0000-0100-000004000000}" name="Actual" totalsRowFunction="sum" dataDxfId="14" totalsRowDxfId="13" dataCellStyle="Amounts"/>
    <tableColumn id="5" xr3:uid="{00000000-0010-0000-0100-000005000000}" name="Variance" totalsRowFunction="sum" dataDxfId="12" totalsRowDxfId="11" dataCellStyle="Variance">
      <calculatedColumnFormula>Income[[#This Row],[Actual]]-Income[[#This Row],[Projected]]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3:E23" totalsRowCount="1" headerRowDxfId="32" dataDxfId="33" totalsRowDxfId="31" totalsRowBorderDxfId="30">
  <autoFilter ref="B3:E22" xr:uid="{00000000-0009-0000-0100-000009000000}"/>
  <tableColumns count="4">
    <tableColumn id="1" xr3:uid="{00000000-0010-0000-0200-000001000000}" name="Monthly Expense" totalsRowLabel="Total" dataDxfId="25" totalsRowDxfId="29" dataCellStyle="Table Details"/>
    <tableColumn id="3" xr3:uid="{00000000-0010-0000-0200-000003000000}" name="Projected" totalsRowFunction="sum" dataDxfId="24" totalsRowDxfId="28" dataCellStyle="Amounts"/>
    <tableColumn id="4" xr3:uid="{00000000-0010-0000-0200-000004000000}" name="Actual" totalsRowFunction="sum" dataDxfId="23" totalsRowDxfId="27" dataCellStyle="Amounts"/>
    <tableColumn id="5" xr3:uid="{00000000-0010-0000-0200-000005000000}" name="Variance" totalsRowFunction="sum" dataDxfId="22" totalsRowDxfId="26" dataCellStyle="Variance">
      <calculatedColumnFormula>Expense[[#This Row],[Projected]]-Expense[[#This Row],[Actual]]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6"/>
  <sheetViews>
    <sheetView showGridLines="0" tabSelected="1" zoomScaleNormal="100" workbookViewId="0">
      <selection activeCell="G2" sqref="G2"/>
    </sheetView>
  </sheetViews>
  <sheetFormatPr defaultRowHeight="17.25" customHeight="1" x14ac:dyDescent="0.2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5" customWidth="1"/>
    <col min="6" max="6" width="2.77734375" style="4" customWidth="1"/>
    <col min="7" max="16384" width="8.88671875" style="4"/>
  </cols>
  <sheetData>
    <row r="1" spans="2:5" ht="46.5" customHeight="1" x14ac:dyDescent="0.2">
      <c r="B1" s="18" t="s">
        <v>34</v>
      </c>
      <c r="C1" s="18"/>
      <c r="D1" s="18"/>
      <c r="E1" s="18"/>
    </row>
    <row r="2" spans="2:5" ht="219.75" customHeight="1" x14ac:dyDescent="0.2">
      <c r="B2" s="31"/>
      <c r="C2" s="32"/>
      <c r="D2" s="32"/>
      <c r="E2" s="32"/>
    </row>
    <row r="3" spans="2:5" ht="45" customHeight="1" x14ac:dyDescent="0.2">
      <c r="B3" s="33" t="s">
        <v>0</v>
      </c>
      <c r="C3" s="34" t="s">
        <v>1</v>
      </c>
      <c r="D3" s="34" t="s">
        <v>2</v>
      </c>
      <c r="E3" s="34" t="s">
        <v>3</v>
      </c>
    </row>
    <row r="4" spans="2:5" ht="24.95" customHeight="1" x14ac:dyDescent="0.2">
      <c r="B4" s="35" t="s">
        <v>4</v>
      </c>
      <c r="C4" s="36">
        <f>Income[[#Totals],[Projected]]</f>
        <v>5700</v>
      </c>
      <c r="D4" s="37">
        <f>Income[[#Totals],[Actual]]</f>
        <v>5500</v>
      </c>
      <c r="E4" s="38">
        <f>Income[[#Totals],[Variance]]</f>
        <v>-200</v>
      </c>
    </row>
    <row r="5" spans="2:5" ht="24.95" customHeight="1" x14ac:dyDescent="0.2">
      <c r="B5" s="39" t="s">
        <v>5</v>
      </c>
      <c r="C5" s="40">
        <f>Expense[[#Totals],[Projected]]</f>
        <v>3603</v>
      </c>
      <c r="D5" s="41">
        <f>Expense[[#Totals],[Actual]]</f>
        <v>3655</v>
      </c>
      <c r="E5" s="42">
        <f>Expense[[#Totals],[Variance]]</f>
        <v>-52</v>
      </c>
    </row>
    <row r="6" spans="2:5" ht="24.95" customHeight="1" x14ac:dyDescent="0.2">
      <c r="B6" s="43" t="s">
        <v>6</v>
      </c>
      <c r="C6" s="44">
        <f>C4-C5</f>
        <v>2097</v>
      </c>
      <c r="D6" s="45">
        <f>D4-D5</f>
        <v>1845</v>
      </c>
      <c r="E6" s="44">
        <f>SUBTOTAL(109,CashFlow[Variance])</f>
        <v>-252</v>
      </c>
    </row>
  </sheetData>
  <mergeCells count="1">
    <mergeCell ref="B1:E1"/>
  </mergeCells>
  <dataValidations count="6">
    <dataValidation allowBlank="1" showInputMessage="1" showErrorMessage="1" prompt="Total Income and Total Expense items are automatically updated in this column under this heading based on inputs in the Income and Expense tables" sqref="B3" xr:uid="{00000000-0002-0000-0000-000004000000}"/>
    <dataValidation allowBlank="1" showInputMessage="1" showErrorMessage="1" prompt="Actual Income and Expenses are automatically updated in this column under this heading" sqref="D3" xr:uid="{00000000-0002-0000-0000-000005000000}"/>
    <dataValidation allowBlank="1" showInputMessage="1" showErrorMessage="1" prompt="Variance amount and icon are automatically updated in this column under this heading" sqref="E3" xr:uid="{00000000-0002-0000-0000-000006000000}"/>
    <dataValidation allowBlank="1" showInputMessage="1" showErrorMessage="1" prompt="A chart showing the comparison of Actual and Projected Cash Flow, Monthly Income and Monthly Expense" sqref="B2" xr:uid="{00000000-0002-0000-0000-000007000000}"/>
    <dataValidation allowBlank="1" showInputMessage="1" showErrorMessage="1" prompt="Title of this worksheet is in this cell and Chart and Tip in cell B5. Enter month in cell below" sqref="B1" xr:uid="{00000000-0002-0000-0000-000008000000}"/>
    <dataValidation allowBlank="1" showInputMessage="1" showErrorMessage="1" prompt="Projected Income and Expenses are automatically updated in this column under this heading" sqref="C3" xr:uid="{00000000-0002-0000-0000-000009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ignoredErrors>
    <ignoredError sqref="E5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E4:E5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7"/>
  <sheetViews>
    <sheetView showGridLines="0" zoomScaleNormal="100" workbookViewId="0">
      <selection activeCell="B2" sqref="B2:E2"/>
    </sheetView>
  </sheetViews>
  <sheetFormatPr defaultRowHeight="17.25" customHeight="1" x14ac:dyDescent="0.2"/>
  <cols>
    <col min="1" max="1" width="2.77734375" style="4" customWidth="1"/>
    <col min="2" max="2" width="44.44140625" style="4" customWidth="1"/>
    <col min="3" max="3" width="18.109375" style="4" customWidth="1"/>
    <col min="4" max="5" width="14.33203125" style="5" customWidth="1"/>
    <col min="6" max="6" width="2.77734375" style="4" customWidth="1"/>
    <col min="7" max="16384" width="8.88671875" style="4"/>
  </cols>
  <sheetData>
    <row r="1" spans="2:5" ht="23.25" customHeight="1" x14ac:dyDescent="0.2">
      <c r="D1" s="4"/>
      <c r="E1" s="4"/>
    </row>
    <row r="2" spans="2:5" ht="46.5" customHeight="1" x14ac:dyDescent="0.2">
      <c r="B2" s="18" t="s">
        <v>33</v>
      </c>
      <c r="C2" s="18"/>
      <c r="D2" s="18"/>
      <c r="E2" s="18"/>
    </row>
    <row r="3" spans="2:5" ht="45" customHeight="1" x14ac:dyDescent="0.2">
      <c r="B3" s="19" t="s">
        <v>7</v>
      </c>
      <c r="C3" s="7" t="s">
        <v>1</v>
      </c>
      <c r="D3" s="7" t="s">
        <v>2</v>
      </c>
      <c r="E3" s="7" t="s">
        <v>3</v>
      </c>
    </row>
    <row r="4" spans="2:5" ht="17.25" customHeight="1" x14ac:dyDescent="0.2">
      <c r="B4" s="20" t="s">
        <v>8</v>
      </c>
      <c r="C4" s="21">
        <v>4000</v>
      </c>
      <c r="D4" s="22">
        <v>4000</v>
      </c>
      <c r="E4" s="23">
        <f>Income[[#This Row],[Actual]]-Income[[#This Row],[Projected]]</f>
        <v>0</v>
      </c>
    </row>
    <row r="5" spans="2:5" ht="17.25" customHeight="1" x14ac:dyDescent="0.2">
      <c r="B5" s="24" t="s">
        <v>9</v>
      </c>
      <c r="C5" s="25">
        <v>1400</v>
      </c>
      <c r="D5" s="26">
        <v>1500</v>
      </c>
      <c r="E5" s="27">
        <f>Income[[#This Row],[Actual]]-Income[[#This Row],[Projected]]</f>
        <v>100</v>
      </c>
    </row>
    <row r="6" spans="2:5" ht="17.25" customHeight="1" x14ac:dyDescent="0.2">
      <c r="B6" s="24" t="s">
        <v>10</v>
      </c>
      <c r="C6" s="25">
        <v>300</v>
      </c>
      <c r="D6" s="26">
        <v>0</v>
      </c>
      <c r="E6" s="27">
        <f>Income[[#This Row],[Actual]]-Income[[#This Row],[Projected]]</f>
        <v>-300</v>
      </c>
    </row>
    <row r="7" spans="2:5" ht="17.25" customHeight="1" x14ac:dyDescent="0.2">
      <c r="B7" s="28" t="s">
        <v>4</v>
      </c>
      <c r="C7" s="29">
        <f>SUBTOTAL(109,Income[Projected])</f>
        <v>5700</v>
      </c>
      <c r="D7" s="30">
        <f>SUBTOTAL(109,Income[Actual])</f>
        <v>5500</v>
      </c>
      <c r="E7" s="29">
        <f>SUBTOTAL(109,Income[Variance])</f>
        <v>-200</v>
      </c>
    </row>
  </sheetData>
  <mergeCells count="1">
    <mergeCell ref="B2:E2"/>
  </mergeCells>
  <dataValidations count="5">
    <dataValidation allowBlank="1" showInputMessage="1" showErrorMessage="1" prompt="Variance is automatically calculated, and icon is updated in this column under this heading" sqref="E3" xr:uid="{00000000-0002-0000-0100-000000000000}"/>
    <dataValidation allowBlank="1" showInputMessage="1" showErrorMessage="1" prompt="Enter Actual income in this column under this heading" sqref="D3" xr:uid="{00000000-0002-0000-0100-000001000000}"/>
    <dataValidation allowBlank="1" showInputMessage="1" showErrorMessage="1" prompt="Enter Projected income in this column under this heading" sqref="C3" xr:uid="{00000000-0002-0000-0100-000002000000}"/>
    <dataValidation allowBlank="1" showInputMessage="1" showErrorMessage="1" prompt="Enter Monthly Income items in this column under this heading. Use heading filters to find specific entries" sqref="B3" xr:uid="{00000000-0002-0000-0100-000003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E4:E6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3"/>
  <sheetViews>
    <sheetView showGridLines="0" zoomScaleNormal="100" workbookViewId="0">
      <selection activeCell="B3" sqref="B3"/>
    </sheetView>
  </sheetViews>
  <sheetFormatPr defaultRowHeight="17.25" customHeight="1" x14ac:dyDescent="0.2"/>
  <cols>
    <col min="1" max="1" width="2.77734375" style="4" customWidth="1"/>
    <col min="2" max="2" width="49" style="4" customWidth="1"/>
    <col min="3" max="3" width="21.77734375" style="4" customWidth="1"/>
    <col min="4" max="4" width="21.109375" style="5" customWidth="1"/>
    <col min="5" max="5" width="20.33203125" style="5" customWidth="1"/>
    <col min="6" max="6" width="2.77734375" style="4" customWidth="1"/>
    <col min="7" max="16384" width="8.88671875" style="4"/>
  </cols>
  <sheetData>
    <row r="1" spans="2:5" ht="23.25" customHeight="1" x14ac:dyDescent="0.2">
      <c r="D1" s="4"/>
      <c r="E1" s="4"/>
    </row>
    <row r="2" spans="2:5" ht="46.5" customHeight="1" x14ac:dyDescent="0.2">
      <c r="B2" s="18" t="s">
        <v>33</v>
      </c>
      <c r="C2" s="18"/>
      <c r="D2" s="18"/>
      <c r="E2" s="18"/>
    </row>
    <row r="3" spans="2:5" ht="45" customHeight="1" x14ac:dyDescent="0.2">
      <c r="B3" s="6" t="s">
        <v>11</v>
      </c>
      <c r="C3" s="7" t="s">
        <v>1</v>
      </c>
      <c r="D3" s="7" t="s">
        <v>2</v>
      </c>
      <c r="E3" s="7" t="s">
        <v>3</v>
      </c>
    </row>
    <row r="4" spans="2:5" ht="24" customHeight="1" x14ac:dyDescent="0.3">
      <c r="B4" s="12" t="s">
        <v>12</v>
      </c>
      <c r="C4" s="14">
        <v>1500</v>
      </c>
      <c r="D4" s="10">
        <v>1500</v>
      </c>
      <c r="E4" s="16">
        <f>Expense[[#This Row],[Projected]]-Expense[[#This Row],[Actual]]</f>
        <v>0</v>
      </c>
    </row>
    <row r="5" spans="2:5" ht="24" customHeight="1" x14ac:dyDescent="0.3">
      <c r="B5" s="13" t="s">
        <v>13</v>
      </c>
      <c r="C5" s="15">
        <v>250</v>
      </c>
      <c r="D5" s="11">
        <v>280</v>
      </c>
      <c r="E5" s="17">
        <f>Expense[[#This Row],[Projected]]-Expense[[#This Row],[Actual]]</f>
        <v>-30</v>
      </c>
    </row>
    <row r="6" spans="2:5" ht="24" customHeight="1" x14ac:dyDescent="0.3">
      <c r="B6" s="13" t="s">
        <v>14</v>
      </c>
      <c r="C6" s="15">
        <v>38</v>
      </c>
      <c r="D6" s="11">
        <v>38</v>
      </c>
      <c r="E6" s="17">
        <f>Expense[[#This Row],[Projected]]-Expense[[#This Row],[Actual]]</f>
        <v>0</v>
      </c>
    </row>
    <row r="7" spans="2:5" ht="24" customHeight="1" x14ac:dyDescent="0.3">
      <c r="B7" s="13" t="s">
        <v>15</v>
      </c>
      <c r="C7" s="15">
        <v>65</v>
      </c>
      <c r="D7" s="11">
        <v>78</v>
      </c>
      <c r="E7" s="17">
        <f>Expense[[#This Row],[Projected]]-Expense[[#This Row],[Actual]]</f>
        <v>-13</v>
      </c>
    </row>
    <row r="8" spans="2:5" ht="24" customHeight="1" x14ac:dyDescent="0.3">
      <c r="B8" s="13" t="s">
        <v>16</v>
      </c>
      <c r="C8" s="15">
        <v>25</v>
      </c>
      <c r="D8" s="11">
        <v>21</v>
      </c>
      <c r="E8" s="17">
        <f>Expense[[#This Row],[Projected]]-Expense[[#This Row],[Actual]]</f>
        <v>4</v>
      </c>
    </row>
    <row r="9" spans="2:5" ht="24" customHeight="1" x14ac:dyDescent="0.3">
      <c r="B9" s="13" t="s">
        <v>17</v>
      </c>
      <c r="C9" s="15">
        <v>75</v>
      </c>
      <c r="D9" s="11">
        <v>83</v>
      </c>
      <c r="E9" s="17">
        <f>Expense[[#This Row],[Projected]]-Expense[[#This Row],[Actual]]</f>
        <v>-8</v>
      </c>
    </row>
    <row r="10" spans="2:5" ht="24" customHeight="1" x14ac:dyDescent="0.3">
      <c r="B10" s="13" t="s">
        <v>18</v>
      </c>
      <c r="C10" s="15">
        <v>60</v>
      </c>
      <c r="D10" s="11">
        <v>60</v>
      </c>
      <c r="E10" s="17">
        <f>Expense[[#This Row],[Projected]]-Expense[[#This Row],[Actual]]</f>
        <v>0</v>
      </c>
    </row>
    <row r="11" spans="2:5" ht="24" customHeight="1" x14ac:dyDescent="0.3">
      <c r="B11" s="13" t="s">
        <v>19</v>
      </c>
      <c r="C11" s="15">
        <v>0</v>
      </c>
      <c r="D11" s="11">
        <v>60</v>
      </c>
      <c r="E11" s="17">
        <f>Expense[[#This Row],[Projected]]-Expense[[#This Row],[Actual]]</f>
        <v>-60</v>
      </c>
    </row>
    <row r="12" spans="2:5" ht="24" customHeight="1" x14ac:dyDescent="0.3">
      <c r="B12" s="13" t="s">
        <v>20</v>
      </c>
      <c r="C12" s="15">
        <v>180</v>
      </c>
      <c r="D12" s="11">
        <v>150</v>
      </c>
      <c r="E12" s="17">
        <f>Expense[[#This Row],[Projected]]-Expense[[#This Row],[Actual]]</f>
        <v>30</v>
      </c>
    </row>
    <row r="13" spans="2:5" ht="24" customHeight="1" x14ac:dyDescent="0.3">
      <c r="B13" s="13" t="s">
        <v>21</v>
      </c>
      <c r="C13" s="15">
        <v>250</v>
      </c>
      <c r="D13" s="11">
        <v>250</v>
      </c>
      <c r="E13" s="17">
        <f>Expense[[#This Row],[Projected]]-Expense[[#This Row],[Actual]]</f>
        <v>0</v>
      </c>
    </row>
    <row r="14" spans="2:5" ht="24" customHeight="1" x14ac:dyDescent="0.3">
      <c r="B14" s="13" t="s">
        <v>22</v>
      </c>
      <c r="C14" s="15">
        <v>75</v>
      </c>
      <c r="D14" s="11">
        <v>80</v>
      </c>
      <c r="E14" s="17">
        <f>Expense[[#This Row],[Projected]]-Expense[[#This Row],[Actual]]</f>
        <v>-5</v>
      </c>
    </row>
    <row r="15" spans="2:5" ht="24" customHeight="1" x14ac:dyDescent="0.3">
      <c r="B15" s="13" t="s">
        <v>23</v>
      </c>
      <c r="C15" s="15">
        <v>280</v>
      </c>
      <c r="D15" s="11">
        <v>260</v>
      </c>
      <c r="E15" s="17">
        <f>Expense[[#This Row],[Projected]]-Expense[[#This Row],[Actual]]</f>
        <v>20</v>
      </c>
    </row>
    <row r="16" spans="2:5" ht="24" customHeight="1" x14ac:dyDescent="0.3">
      <c r="B16" s="13" t="s">
        <v>24</v>
      </c>
      <c r="C16" s="15">
        <v>75</v>
      </c>
      <c r="D16" s="11">
        <v>65</v>
      </c>
      <c r="E16" s="17">
        <f>Expense[[#This Row],[Projected]]-Expense[[#This Row],[Actual]]</f>
        <v>10</v>
      </c>
    </row>
    <row r="17" spans="2:5" ht="24" customHeight="1" x14ac:dyDescent="0.3">
      <c r="B17" s="13" t="s">
        <v>25</v>
      </c>
      <c r="C17" s="15">
        <v>255</v>
      </c>
      <c r="D17" s="11">
        <v>255</v>
      </c>
      <c r="E17" s="17">
        <f>Expense[[#This Row],[Projected]]-Expense[[#This Row],[Actual]]</f>
        <v>0</v>
      </c>
    </row>
    <row r="18" spans="2:5" ht="24" customHeight="1" x14ac:dyDescent="0.3">
      <c r="B18" s="13" t="s">
        <v>26</v>
      </c>
      <c r="C18" s="15">
        <v>100</v>
      </c>
      <c r="D18" s="11">
        <v>100</v>
      </c>
      <c r="E18" s="17">
        <f>Expense[[#This Row],[Projected]]-Expense[[#This Row],[Actual]]</f>
        <v>0</v>
      </c>
    </row>
    <row r="19" spans="2:5" ht="24" customHeight="1" x14ac:dyDescent="0.3">
      <c r="B19" s="13" t="s">
        <v>27</v>
      </c>
      <c r="C19" s="15">
        <v>0</v>
      </c>
      <c r="D19" s="11">
        <v>0</v>
      </c>
      <c r="E19" s="17">
        <f>Expense[[#This Row],[Projected]]-Expense[[#This Row],[Actual]]</f>
        <v>0</v>
      </c>
    </row>
    <row r="20" spans="2:5" ht="24" customHeight="1" x14ac:dyDescent="0.3">
      <c r="B20" s="13" t="s">
        <v>28</v>
      </c>
      <c r="C20" s="15">
        <v>0</v>
      </c>
      <c r="D20" s="11">
        <v>0</v>
      </c>
      <c r="E20" s="17">
        <f>Expense[[#This Row],[Projected]]-Expense[[#This Row],[Actual]]</f>
        <v>0</v>
      </c>
    </row>
    <row r="21" spans="2:5" ht="24" customHeight="1" x14ac:dyDescent="0.3">
      <c r="B21" s="13" t="s">
        <v>29</v>
      </c>
      <c r="C21" s="15">
        <v>150</v>
      </c>
      <c r="D21" s="11">
        <v>150</v>
      </c>
      <c r="E21" s="17">
        <f>Expense[[#This Row],[Projected]]-Expense[[#This Row],[Actual]]</f>
        <v>0</v>
      </c>
    </row>
    <row r="22" spans="2:5" ht="24" customHeight="1" thickBot="1" x14ac:dyDescent="0.35">
      <c r="B22" s="13" t="s">
        <v>30</v>
      </c>
      <c r="C22" s="15">
        <v>225</v>
      </c>
      <c r="D22" s="11">
        <v>225</v>
      </c>
      <c r="E22" s="17">
        <f>Expense[[#This Row],[Projected]]-Expense[[#This Row],[Actual]]</f>
        <v>0</v>
      </c>
    </row>
    <row r="23" spans="2:5" ht="24" customHeight="1" thickTop="1" x14ac:dyDescent="0.2">
      <c r="B23" s="8" t="s">
        <v>31</v>
      </c>
      <c r="C23" s="9">
        <f>SUBTOTAL(109,Expense[Projected])</f>
        <v>3603</v>
      </c>
      <c r="D23" s="9">
        <f>SUBTOTAL(109,Expense[Actual])</f>
        <v>3655</v>
      </c>
      <c r="E23" s="9">
        <f>SUBTOTAL(109,Expense[Variance])</f>
        <v>-52</v>
      </c>
    </row>
  </sheetData>
  <mergeCells count="1">
    <mergeCell ref="B2:E2"/>
  </mergeCells>
  <dataValidations count="6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Enter Monthly Expense items in this column under this heading. Use heading filters to find specific entries" sqref="B3" xr:uid="{00000000-0002-0000-0200-000004000000}"/>
    <dataValidation allowBlank="1" showInputMessage="1" showErrorMessage="1" prompt="Enter Projected expense in this column under this heading" sqref="C3" xr:uid="{00000000-0002-0000-0200-000005000000}"/>
    <dataValidation allowBlank="1" showInputMessage="1" showErrorMessage="1" prompt="Enter Actual expense in this column under this heading" sqref="D3" xr:uid="{00000000-0002-0000-0200-000006000000}"/>
    <dataValidation allowBlank="1" showInputMessage="1" showErrorMessage="1" prompt="Variance is automatically calculated, and icon is updated in this column under this heading" sqref="E3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scale="94" fitToHeight="0" orientation="landscape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E4:E22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3" t="s">
        <v>32</v>
      </c>
      <c r="C1" s="1"/>
      <c r="D1" s="1"/>
    </row>
    <row r="3" spans="2:4" x14ac:dyDescent="0.3">
      <c r="B3" s="2"/>
      <c r="C3" s="2" t="s">
        <v>1</v>
      </c>
      <c r="D3" s="2" t="s">
        <v>2</v>
      </c>
    </row>
    <row r="4" spans="2:4" x14ac:dyDescent="0.3">
      <c r="B4" s="2" t="s">
        <v>0</v>
      </c>
      <c r="C4" s="2">
        <f>CashFlow[[#Totals],[Projected]]</f>
        <v>2097</v>
      </c>
      <c r="D4" s="2">
        <f>CashFlow[[#Totals],[Actual]]</f>
        <v>1845</v>
      </c>
    </row>
    <row r="5" spans="2:4" x14ac:dyDescent="0.3">
      <c r="B5" s="2" t="s">
        <v>7</v>
      </c>
      <c r="C5" s="2">
        <f>Income[[#Totals],[Projected]]</f>
        <v>5700</v>
      </c>
      <c r="D5" s="2">
        <f>Income[[#Totals],[Actual]]</f>
        <v>5500</v>
      </c>
    </row>
    <row r="6" spans="2:4" x14ac:dyDescent="0.3">
      <c r="B6" s="2" t="s">
        <v>11</v>
      </c>
      <c r="C6" s="2">
        <f>Expense[[#Totals],[Projected]]</f>
        <v>3603</v>
      </c>
      <c r="D6" s="2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</vt:lpstr>
      <vt:lpstr>Monthly Income</vt:lpstr>
      <vt:lpstr>Monthly Expense</vt:lpstr>
      <vt:lpstr>CHART DATA</vt:lpstr>
      <vt:lpstr>BudgetTitle</vt:lpstr>
      <vt:lpstr>'Cash Flow'!Print_Titles</vt:lpstr>
      <vt:lpstr>'Monthly Expense'!Print_Titles</vt:lpstr>
      <vt:lpstr>'Monthly Income'!Print_Titles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GLOBAL</cp:lastModifiedBy>
  <cp:lastPrinted>2022-10-19T20:28:30Z</cp:lastPrinted>
  <dcterms:created xsi:type="dcterms:W3CDTF">2018-02-18T19:38:03Z</dcterms:created>
  <dcterms:modified xsi:type="dcterms:W3CDTF">2022-10-19T20:28:39Z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