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5" documentId="13_ncr:1_{3E78A507-6421-43C5-AE11-18986FD36472}" xr6:coauthVersionLast="36" xr6:coauthVersionMax="47" xr10:uidLastSave="{2134BDB0-1662-4F55-A69D-B2C0C14D9D38}"/>
  <bookViews>
    <workbookView xWindow="-120" yWindow="-120" windowWidth="20730" windowHeight="11310" xr2:uid="{00000000-000D-0000-FFFF-FFFF00000000}"/>
  </bookViews>
  <sheets>
    <sheet name="Monthly Budget Summary" sheetId="1" r:id="rId1"/>
    <sheet name="Income" sheetId="3" r:id="rId2"/>
    <sheet name="Operating Expenses" sheetId="5" r:id="rId3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2" hidden="1">'Operating Expenses'!#REF!</definedName>
    <definedName name="BUDGET_Title">'Monthly Budget Summary'!$B$2</definedName>
    <definedName name="ColumnTitle1">Totals[[#Headers],[BUDGET TOTALS]]</definedName>
    <definedName name="COMPANY_NAME">'Monthly Budget Summary'!$B$1</definedName>
    <definedName name="_xlnm.Print_Area" localSheetId="1">Income!$A$1:$F$26</definedName>
    <definedName name="_xlnm.Print_Area" localSheetId="0">'Monthly Budget Summary'!$A$1:$F$40</definedName>
    <definedName name="_xlnm.Print_Area" localSheetId="2">'Operating Expenses'!$A$1:$G$31</definedName>
    <definedName name="_xlnm.Print_Titles" localSheetId="1">Income!$5:$5</definedName>
    <definedName name="_xlnm.Print_Titles" localSheetId="2">'Operating Expenses'!$5:$5</definedName>
    <definedName name="Title1">Top5Expenses[[#Headers],[EXPENSE]]</definedName>
    <definedName name="Title2">Income[[#Headers],[INCOME]]</definedName>
    <definedName name="Title3">#REF!</definedName>
    <definedName name="Title4">OperatingExpenses[[#Headers],[OPERATING EXPENSES]]</definedName>
  </definedNames>
  <calcPr calcId="191029"/>
  <fileRecoveryPr autoRecover="0"/>
</workbook>
</file>

<file path=xl/calcChain.xml><?xml version="1.0" encoding="utf-8"?>
<calcChain xmlns="http://schemas.openxmlformats.org/spreadsheetml/2006/main">
  <c r="E16" i="3" l="1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15" i="3"/>
  <c r="F15" i="3"/>
  <c r="E26" i="5"/>
  <c r="F26" i="5"/>
  <c r="E27" i="5"/>
  <c r="F27" i="5"/>
  <c r="E28" i="5"/>
  <c r="F28" i="5"/>
  <c r="E29" i="5"/>
  <c r="F29" i="5"/>
  <c r="D26" i="3"/>
  <c r="C26" i="3"/>
  <c r="F14" i="3"/>
  <c r="E14" i="3"/>
  <c r="F13" i="3"/>
  <c r="E13" i="3"/>
  <c r="F12" i="3"/>
  <c r="E12" i="3"/>
  <c r="F26" i="3" l="1"/>
  <c r="D30" i="5"/>
  <c r="C30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C15" i="1" l="1"/>
  <c r="B15" i="1" s="1"/>
  <c r="C14" i="1"/>
  <c r="B14" i="1" s="1"/>
  <c r="C12" i="1"/>
  <c r="B12" i="1" s="1"/>
  <c r="C11" i="1"/>
  <c r="B11" i="1" s="1"/>
  <c r="C13" i="1"/>
  <c r="B13" i="1" s="1"/>
  <c r="F30" i="5"/>
  <c r="D9" i="3"/>
  <c r="E8" i="3"/>
  <c r="F7" i="3"/>
  <c r="E7" i="3"/>
  <c r="F6" i="3"/>
  <c r="E6" i="3"/>
  <c r="E12" i="1" l="1"/>
  <c r="E11" i="1" l="1"/>
  <c r="E15" i="1" l="1"/>
  <c r="E14" i="1"/>
  <c r="E13" i="1" l="1"/>
  <c r="E16" i="1" s="1"/>
  <c r="C16" i="1"/>
  <c r="D5" i="1"/>
  <c r="C9" i="3" l="1"/>
  <c r="C5" i="1" s="1"/>
  <c r="F8" i="3"/>
  <c r="F9" i="3" s="1"/>
  <c r="E5" i="1" l="1"/>
</calcChain>
</file>

<file path=xl/sharedStrings.xml><?xml version="1.0" encoding="utf-8"?>
<sst xmlns="http://schemas.openxmlformats.org/spreadsheetml/2006/main" count="79" uniqueCount="49">
  <si>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</si>
  <si>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</si>
  <si>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</si>
  <si>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</si>
  <si>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</si>
  <si>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</si>
  <si>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</si>
  <si>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</si>
  <si>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</si>
  <si>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</si>
  <si>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</si>
  <si>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</si>
  <si>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</si>
  <si>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</si>
  <si>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</si>
  <si>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</si>
  <si>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</si>
  <si>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</si>
  <si>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</si>
  <si>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</si>
  <si>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</si>
  <si>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</si>
  <si>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</si>
  <si>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</si>
  <si>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</si>
  <si>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</si>
  <si>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</si>
  <si>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</si>
  <si>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</si>
  <si>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</si>
  <si>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</si>
  <si>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MONTHLY BUDGET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</si>
  <si>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</si>
  <si>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</si>
  <si>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</si>
  <si>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</si>
  <si>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</si>
  <si>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</si>
  <si>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</si>
  <si>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</si>
  <si>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</si>
  <si>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</si>
  <si>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</si>
  <si>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</si>
  <si>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</si>
  <si>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</si>
  <si>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</si>
  <si>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>Company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</si>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</sst>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yyyy"/>
    <numFmt numFmtId="165" formatCode="0.0%"/>
  </numFmts>
  <fonts count="23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/>
      <name val="Century Gothic"/>
      <family val="2"/>
    </font>
    <font>
      <b/>
      <sz val="28"/>
      <color theme="0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sz val="11"/>
      <color theme="0" tint="-4.9989318521683403E-2"/>
      <name val="Century Gothic"/>
      <family val="2"/>
    </font>
    <font>
      <sz val="11"/>
      <color theme="1" tint="4.9989318521683403E-2"/>
      <name val="Century Gothic"/>
      <family val="2"/>
    </font>
    <font>
      <sz val="12"/>
      <color theme="3"/>
      <name val="Century Gothic"/>
      <family val="2"/>
    </font>
    <font>
      <b/>
      <sz val="11"/>
      <color theme="1"/>
      <name val="Century Gothic"/>
      <family val="2"/>
    </font>
    <font>
      <b/>
      <sz val="12"/>
      <color theme="3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DA0000"/>
      <name val="Century Gothic"/>
      <family val="2"/>
    </font>
    <font>
      <b/>
      <sz val="11"/>
      <color theme="1" tint="4.9989318521683403E-2"/>
      <name val="Century Gothic"/>
      <family val="2"/>
    </font>
    <font>
      <b/>
      <sz val="14"/>
      <color theme="3"/>
      <name val="Century Gothic"/>
      <family val="2"/>
    </font>
    <font>
      <b/>
      <sz val="36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66BFBF"/>
        <bgColor indexed="64"/>
      </patternFill>
    </fill>
    <fill>
      <patternFill patternType="solid">
        <fgColor rgb="FFFF0063"/>
        <bgColor indexed="64"/>
      </patternFill>
    </fill>
    <fill>
      <patternFill patternType="solid">
        <fgColor rgb="FFEAF6F6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66BFBF"/>
      </top>
      <bottom/>
      <diagonal/>
    </border>
    <border>
      <left/>
      <right/>
      <top/>
      <bottom style="thin">
        <color rgb="FF66BFB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</borders>
  <cellStyleXfs count="12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</cellStyleXfs>
  <cellXfs count="68">
    <xf numFmtId="0" fontId="0" fillId="0" borderId="0" xfId="0">
      <alignment horizontal="left" wrapText="1" indent="1"/>
    </xf>
    <xf numFmtId="0" fontId="8" fillId="4" borderId="0" xfId="0" applyFont="1" applyFill="1">
      <alignment horizontal="left" wrapText="1" indent="1"/>
    </xf>
    <xf numFmtId="0" fontId="8" fillId="0" borderId="0" xfId="0" applyFont="1">
      <alignment horizontal="left" wrapText="1" indent="1"/>
    </xf>
    <xf numFmtId="0" fontId="8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vertical="center"/>
    </xf>
    <xf numFmtId="0" fontId="10" fillId="8" borderId="0" xfId="5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9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2" borderId="0" xfId="0" applyFont="1" applyFill="1">
      <alignment horizontal="left" wrapText="1" indent="1"/>
    </xf>
    <xf numFmtId="0" fontId="8" fillId="10" borderId="0" xfId="0" applyFont="1" applyFill="1">
      <alignment horizontal="left" wrapText="1" indent="1"/>
    </xf>
    <xf numFmtId="0" fontId="8" fillId="10" borderId="0" xfId="0" applyFont="1" applyFill="1" applyAlignment="1">
      <alignment vertical="center"/>
    </xf>
    <xf numFmtId="0" fontId="8" fillId="5" borderId="0" xfId="0" applyFont="1" applyFill="1">
      <alignment horizontal="left" wrapText="1" indent="1"/>
    </xf>
    <xf numFmtId="0" fontId="10" fillId="8" borderId="0" xfId="5" applyFont="1" applyFill="1" applyAlignment="1">
      <alignment vertical="center"/>
    </xf>
    <xf numFmtId="0" fontId="11" fillId="4" borderId="0" xfId="0" applyFont="1" applyFill="1">
      <alignment horizontal="left" wrapText="1" indent="1"/>
    </xf>
    <xf numFmtId="0" fontId="10" fillId="8" borderId="0" xfId="6" applyFont="1" applyFill="1" applyAlignment="1">
      <alignment horizontal="center" vertical="center"/>
    </xf>
    <xf numFmtId="40" fontId="8" fillId="9" borderId="0" xfId="9" applyFont="1" applyFill="1" applyAlignment="1">
      <alignment horizontal="center" vertical="center"/>
    </xf>
    <xf numFmtId="0" fontId="10" fillId="8" borderId="0" xfId="5" applyFont="1" applyFill="1" applyAlignment="1">
      <alignment horizontal="center" vertical="center"/>
    </xf>
    <xf numFmtId="40" fontId="8" fillId="10" borderId="0" xfId="9" applyFont="1" applyFill="1" applyAlignment="1">
      <alignment horizontal="center" vertical="center"/>
    </xf>
    <xf numFmtId="40" fontId="8" fillId="4" borderId="0" xfId="9" applyFont="1" applyFill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40" fontId="17" fillId="10" borderId="0" xfId="9" applyFont="1" applyFill="1" applyAlignment="1">
      <alignment horizontal="center" vertical="center" wrapText="1"/>
    </xf>
    <xf numFmtId="165" fontId="8" fillId="9" borderId="0" xfId="10" applyFont="1" applyFill="1" applyAlignment="1">
      <alignment horizontal="center" vertical="center"/>
    </xf>
    <xf numFmtId="165" fontId="8" fillId="10" borderId="0" xfId="10" applyFont="1" applyFill="1" applyAlignment="1">
      <alignment horizontal="center" vertical="center"/>
    </xf>
    <xf numFmtId="165" fontId="17" fillId="10" borderId="0" xfId="10" applyFont="1" applyFill="1" applyAlignment="1">
      <alignment horizontal="center" vertical="center" wrapText="1"/>
    </xf>
    <xf numFmtId="40" fontId="18" fillId="9" borderId="0" xfId="9" applyFont="1" applyFill="1" applyAlignment="1">
      <alignment horizontal="center" vertical="center"/>
    </xf>
    <xf numFmtId="40" fontId="18" fillId="10" borderId="0" xfId="9" applyFont="1" applyFill="1" applyAlignment="1">
      <alignment horizontal="center" vertical="center"/>
    </xf>
    <xf numFmtId="40" fontId="19" fillId="9" borderId="0" xfId="9" applyFont="1" applyFill="1" applyAlignment="1">
      <alignment horizontal="center" vertical="center"/>
    </xf>
    <xf numFmtId="40" fontId="8" fillId="9" borderId="2" xfId="9" applyFont="1" applyFill="1" applyBorder="1" applyAlignment="1">
      <alignment horizontal="center" vertical="center"/>
    </xf>
    <xf numFmtId="40" fontId="17" fillId="4" borderId="0" xfId="9" applyFont="1" applyFill="1" applyAlignment="1">
      <alignment horizontal="center" vertical="center"/>
    </xf>
    <xf numFmtId="0" fontId="8" fillId="10" borderId="0" xfId="0" applyFont="1" applyFill="1" applyAlignment="1">
      <alignment horizontal="center" wrapText="1"/>
    </xf>
    <xf numFmtId="40" fontId="17" fillId="4" borderId="1" xfId="9" applyFont="1" applyFill="1" applyBorder="1" applyAlignment="1">
      <alignment horizontal="center" vertical="center"/>
    </xf>
    <xf numFmtId="0" fontId="13" fillId="9" borderId="0" xfId="0" applyFont="1" applyFill="1" applyAlignment="1">
      <alignment horizontal="left" vertical="center" wrapText="1"/>
    </xf>
    <xf numFmtId="40" fontId="13" fillId="9" borderId="0" xfId="9" applyFont="1" applyFill="1" applyAlignment="1">
      <alignment horizontal="center" vertical="center"/>
    </xf>
    <xf numFmtId="0" fontId="13" fillId="10" borderId="0" xfId="0" applyFont="1" applyFill="1" applyAlignment="1">
      <alignment horizontal="left" vertical="center" wrapText="1"/>
    </xf>
    <xf numFmtId="40" fontId="13" fillId="10" borderId="0" xfId="9" applyFont="1" applyFill="1" applyAlignment="1">
      <alignment horizontal="center" vertical="center"/>
    </xf>
    <xf numFmtId="0" fontId="16" fillId="9" borderId="0" xfId="1" applyFont="1" applyFill="1" applyAlignment="1">
      <alignment horizontal="left" vertical="center" indent="1"/>
    </xf>
    <xf numFmtId="164" fontId="21" fillId="9" borderId="0" xfId="1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vertical="center" wrapText="1" indent="1"/>
    </xf>
    <xf numFmtId="0" fontId="10" fillId="8" borderId="0" xfId="5" applyFont="1" applyFill="1">
      <alignment horizontal="left" vertical="center" indent="1"/>
    </xf>
    <xf numFmtId="0" fontId="18" fillId="9" borderId="0" xfId="0" applyFont="1" applyFill="1" applyAlignment="1">
      <alignment horizontal="left" vertical="center" wrapText="1" indent="1"/>
    </xf>
    <xf numFmtId="0" fontId="18" fillId="10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8" fillId="9" borderId="0" xfId="0" applyFont="1" applyFill="1" applyAlignment="1">
      <alignment horizontal="left" vertical="center" wrapText="1" indent="1"/>
    </xf>
    <xf numFmtId="0" fontId="8" fillId="10" borderId="0" xfId="0" applyFont="1" applyFill="1" applyAlignment="1">
      <alignment horizontal="left" vertical="center" wrapText="1" indent="1"/>
    </xf>
    <xf numFmtId="0" fontId="17" fillId="10" borderId="0" xfId="0" applyFont="1" applyFill="1" applyAlignment="1">
      <alignment horizontal="left" vertical="center" wrapText="1" indent="1"/>
    </xf>
    <xf numFmtId="0" fontId="8" fillId="9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 indent="2"/>
    </xf>
    <xf numFmtId="0" fontId="8" fillId="2" borderId="0" xfId="0" applyFont="1" applyFill="1" applyAlignment="1">
      <alignment horizontal="left" wrapText="1" indent="2"/>
    </xf>
    <xf numFmtId="0" fontId="20" fillId="9" borderId="3" xfId="0" applyFont="1" applyFill="1" applyBorder="1" applyAlignment="1">
      <alignment horizontal="left" vertical="center" wrapText="1"/>
    </xf>
    <xf numFmtId="40" fontId="20" fillId="9" borderId="3" xfId="9" applyFont="1" applyFill="1" applyBorder="1" applyAlignment="1">
      <alignment horizontal="center" vertical="center" wrapText="1"/>
    </xf>
    <xf numFmtId="40" fontId="20" fillId="9" borderId="3" xfId="9" applyFont="1" applyFill="1" applyBorder="1" applyAlignment="1">
      <alignment horizontal="center" vertical="center"/>
    </xf>
    <xf numFmtId="40" fontId="15" fillId="9" borderId="3" xfId="9" applyFont="1" applyFill="1" applyBorder="1" applyAlignment="1">
      <alignment horizontal="center" vertical="center" wrapText="1"/>
    </xf>
    <xf numFmtId="0" fontId="22" fillId="4" borderId="0" xfId="4" applyFont="1" applyFill="1" applyAlignment="1">
      <alignment horizontal="center" vertical="center"/>
    </xf>
    <xf numFmtId="0" fontId="15" fillId="9" borderId="3" xfId="0" applyFont="1" applyFill="1" applyBorder="1" applyAlignment="1">
      <alignment horizontal="left" vertical="center" wrapText="1"/>
    </xf>
    <xf numFmtId="40" fontId="15" fillId="9" borderId="3" xfId="9" applyFont="1" applyFill="1" applyBorder="1" applyAlignment="1">
      <alignment horizontal="center" vertical="center"/>
    </xf>
    <xf numFmtId="0" fontId="9" fillId="4" borderId="0" xfId="4" applyFont="1" applyFill="1" applyAlignment="1">
      <alignment horizontal="center" vertical="center"/>
    </xf>
    <xf numFmtId="0" fontId="21" fillId="9" borderId="0" xfId="1" applyFont="1" applyFill="1" applyAlignment="1">
      <alignment horizontal="left" vertical="center" indent="1"/>
    </xf>
    <xf numFmtId="0" fontId="20" fillId="10" borderId="0" xfId="5" applyFont="1" applyFill="1" applyAlignment="1">
      <alignment horizontal="center" vertical="center"/>
    </xf>
    <xf numFmtId="0" fontId="22" fillId="7" borderId="0" xfId="4" applyFont="1" applyFill="1" applyAlignment="1">
      <alignment horizontal="center" vertical="center"/>
    </xf>
    <xf numFmtId="0" fontId="16" fillId="9" borderId="4" xfId="1" applyFont="1" applyFill="1" applyBorder="1" applyAlignment="1">
      <alignment horizontal="center" vertical="center"/>
    </xf>
    <xf numFmtId="0" fontId="16" fillId="9" borderId="0" xfId="1" applyFont="1" applyFill="1" applyBorder="1" applyAlignment="1">
      <alignment horizontal="center" vertical="center"/>
    </xf>
    <xf numFmtId="0" fontId="16" fillId="9" borderId="0" xfId="1" applyFont="1" applyFill="1" applyAlignment="1">
      <alignment horizontal="left" vertical="center" indent="1"/>
    </xf>
  </cellXfs>
  <cellStyles count="12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7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left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FF0063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FFFFFF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FF0063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rgb="FF66BFBF"/>
        </top>
        <bottom/>
      </border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>
        <left/>
        <right/>
        <top style="thin">
          <color rgb="FF66BFBF"/>
        </top>
        <bottom/>
        <vertical/>
        <horizontal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left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FF0063"/>
        </patternFill>
      </fill>
      <alignment horizontal="left" textRotation="0" indent="0" justifyLastLine="0" shrinkToFit="0" readingOrder="0"/>
      <protection locked="1" hidden="0"/>
    </dxf>
    <dxf>
      <font>
        <color rgb="FFDA0000"/>
      </font>
    </dxf>
    <dxf>
      <font>
        <color rgb="FFDA0000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rgb="FFEAF6F6"/>
        </patternFill>
      </fill>
      <alignment horizontal="left" vertical="center" textRotation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FFFFFF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FF0063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EAF6F6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FF0063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69"/>
      <tableStyleElement type="headerRow" dxfId="68"/>
      <tableStyleElement type="totalRow" dxfId="67"/>
      <tableStyleElement type="lastColumn" dxfId="66"/>
    </tableStyle>
  </tableStyles>
  <colors>
    <mruColors>
      <color rgb="FFFFFFFF"/>
      <color rgb="FFEAF6F6"/>
      <color rgb="FF66BFBF"/>
      <color rgb="FFFF0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66BFBF"/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FF0063"/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Summary'!$C$6:$D$6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413112</xdr:colOff>
      <xdr:row>19</xdr:row>
      <xdr:rowOff>133351</xdr:rowOff>
    </xdr:from>
    <xdr:to>
      <xdr:col>4</xdr:col>
      <xdr:colOff>1162050</xdr:colOff>
      <xdr:row>39</xdr:row>
      <xdr:rowOff>57151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63" dataDxfId="62" totalsRowDxfId="61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(Income minus Expenses)" dataDxfId="60" totalsRowDxfId="7"/>
    <tableColumn id="2" xr3:uid="{00000000-0010-0000-0000-000002000000}" name="ESTIMATED" dataDxfId="59" totalsRowDxfId="6" dataCellStyle="Comma" totalsRowCellStyle="Comma"/>
    <tableColumn id="3" xr3:uid="{00000000-0010-0000-0000-000003000000}" name="ACTUAL" dataDxfId="58" totalsRowDxfId="5" dataCellStyle="Comma" totalsRowCellStyle="Comma"/>
    <tableColumn id="4" xr3:uid="{00000000-0010-0000-0000-000004000000}" name="DIFFERENCE" dataDxfId="57" totalsRowDxfId="4" dataCellStyle="Comma" totalsRowCellStyle="Comma">
      <calculatedColumnFormula>Totals[[#This Row],[ACTUAL]]-Totals[[#This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0:E16" totalsRowCount="1" headerRowDxfId="56" dataDxfId="55" totalsRowDxfId="54">
  <tableColumns count="4">
    <tableColumn id="1" xr3:uid="{00000000-0010-0000-0100-000001000000}" name="EXPENSE" totalsRowLabel="Total" dataDxfId="53" totalsRowDxfId="3">
      <calculatedColumnFormula>INDEX(#REF!,MATCH(Top5Expenses[[#This Row],[AMOUNT]],#REF!,0),1)</calculatedColumnFormula>
    </tableColumn>
    <tableColumn id="2" xr3:uid="{00000000-0010-0000-0100-000002000000}" name="AMOUNT" totalsRowFunction="sum" dataDxfId="52" totalsRowDxfId="2" dataCellStyle="Comma" totalsRowCellStyle="Comma"/>
    <tableColumn id="3" xr3:uid="{00000000-0010-0000-0100-000003000000}" name="% OF EXPENSES" dataDxfId="51" totalsRowDxfId="1" dataCellStyle="Percent" totalsRowCellStyle="Percent">
      <calculatedColumnFormula>Top5Expenses[[#This Row],[AMOUNT]]/$D$6</calculatedColumnFormula>
    </tableColumn>
    <tableColumn id="4" xr3:uid="{00000000-0010-0000-0100-000004000000}" name="15% REDUCTION" totalsRowFunction="sum" dataDxfId="50" totalsRowDxfId="0" dataCellStyle="Comma" totalsRow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9" totalsRowCount="1" headerRowDxfId="47" dataDxfId="46" totalsRowDxfId="45">
  <autoFilter ref="B5:F8" xr:uid="{00000000-0009-0000-0100-000003000000}"/>
  <tableColumns count="5">
    <tableColumn id="1" xr3:uid="{00000000-0010-0000-0200-000001000000}" name="INCOME" totalsRowLabel="Total Income" dataDxfId="44" totalsRowDxfId="43"/>
    <tableColumn id="2" xr3:uid="{00000000-0010-0000-0200-000002000000}" name="ESTIMATED" totalsRowFunction="sum" dataDxfId="42" totalsRowDxfId="41" dataCellStyle="Comma"/>
    <tableColumn id="3" xr3:uid="{00000000-0010-0000-0200-000003000000}" name="ACTUAL" totalsRowFunction="sum" dataDxfId="40" totalsRowDxfId="39" dataCellStyle="Comma"/>
    <tableColumn id="5" xr3:uid="{00000000-0010-0000-0200-000005000000}" name="TOP 5 AMOUNT" dataDxfId="38" totalsRowDxfId="37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36" totalsRowDxfId="35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788ED-800B-4A14-8337-C8683CBD26CF}" name="PersonnelExpenses3" displayName="PersonnelExpenses3" ref="B11:F25" totalsRowShown="0" headerRowDxfId="34" dataDxfId="33" totalsRowDxfId="32">
  <autoFilter ref="B11:F25" xr:uid="{16D788ED-800B-4A14-8337-C8683CBD26CF}"/>
  <tableColumns count="5">
    <tableColumn id="1" xr3:uid="{7B86D2F3-3D51-49E2-86CC-137D258EBA05}" name="PERSONNEL EXPENSES" dataDxfId="31" totalsRowDxfId="30"/>
    <tableColumn id="2" xr3:uid="{B9102D95-18F3-478B-8E28-1444B833B88F}" name="ESTIMATED" dataDxfId="29" totalsRowDxfId="28" dataCellStyle="Comma"/>
    <tableColumn id="3" xr3:uid="{5CED2046-DDA1-4041-B999-FB880A8744F9}" name="ACTUAL" dataDxfId="27" totalsRowDxfId="26" dataCellStyle="Comma"/>
    <tableColumn id="4" xr3:uid="{64E78181-51BA-4CD5-B864-68CC83EF738F}" name="TOP 5 AMOUNT" dataDxfId="25" totalsRowDxfId="24" dataCellStyle="Comma">
      <calculatedColumnFormula>PersonnelExpenses3[[#This Row],[ACTUAL]]+(10^-6)*ROW(PersonnelExpenses3[[#This Row],[ACTUAL]])</calculatedColumnFormula>
    </tableColumn>
    <tableColumn id="5" xr3:uid="{9D9D5C47-91FE-4F0A-B04E-7506EAACEB2C}" name="DIFFERENCE" dataDxfId="23" totalsRowDxfId="22" dataCellStyle="Comma">
      <calculatedColumnFormula>PersonnelExpenses3[[#This Row],[ESTIMATED]]-PersonnelExpenses3[[#This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5:F29" totalsRowShown="0" headerRowDxfId="20" dataDxfId="19" totalsRowDxfId="18">
  <autoFilter ref="B5:F29" xr:uid="{00000000-0009-0000-0100-000009000000}"/>
  <sortState ref="B13:F32">
    <sortCondition ref="B17:B37"/>
  </sortState>
  <tableColumns count="5">
    <tableColumn id="1" xr3:uid="{00000000-0010-0000-0400-000001000000}" name="OPERATING EXPENSES" dataDxfId="17" totalsRowDxfId="16"/>
    <tableColumn id="2" xr3:uid="{00000000-0010-0000-0400-000002000000}" name="ESTIMATED" dataDxfId="15" totalsRowDxfId="14" dataCellStyle="Comma"/>
    <tableColumn id="3" xr3:uid="{00000000-0010-0000-0400-000003000000}" name="ACTUAL" dataDxfId="13" totalsRowDxfId="12" dataCellStyle="Comma"/>
    <tableColumn id="5" xr3:uid="{00000000-0010-0000-0400-000005000000}" name="TOP 5 AMOUNT" dataDxfId="11" totalsRowDxfId="10" dataCellStyle="Comma">
      <calculatedColumnFormula>OperatingExpenses[[#This Row],[ACTUAL]]+(10^-6)*ROW(OperatingExpenses[[#This Row],[ACTUAL]])</calculatedColumnFormula>
    </tableColumn>
    <tableColumn id="4" xr3:uid="{00000000-0010-0000-0400-000004000000}" name="DIFFERENCE" dataDxfId="9" totalsRowDxfId="8" data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G79"/>
  <sheetViews>
    <sheetView showGridLines="0" tabSelected="1" topLeftCell="A7" zoomScaleNormal="100" workbookViewId="0">
      <selection activeCell="D13" sqref="D13:D15"/>
    </sheetView>
  </sheetViews>
  <sheetFormatPr defaultColWidth="9" defaultRowHeight="16.5" customHeight="1" x14ac:dyDescent="0.3"/>
  <cols>
    <col min="1" max="1" width="4.125" style="9" customWidth="1"/>
    <col min="2" max="2" width="25.625" style="53" customWidth="1"/>
    <col min="3" max="5" width="25.625" style="42" customWidth="1"/>
    <col min="6" max="6" width="4.125" style="2" customWidth="1"/>
    <col min="7" max="16384" width="9" style="2"/>
  </cols>
  <sheetData>
    <row r="1" spans="1:5" ht="50.1" customHeight="1" x14ac:dyDescent="0.3">
      <c r="A1" s="1"/>
      <c r="B1" s="64" t="s">
        <v>31</v>
      </c>
      <c r="C1" s="64"/>
      <c r="D1" s="64"/>
      <c r="E1" s="64"/>
    </row>
    <row r="2" spans="1:5" ht="42" customHeight="1" x14ac:dyDescent="0.3">
      <c r="A2" s="1"/>
      <c r="B2" s="62" t="s">
        <v>47</v>
      </c>
      <c r="C2" s="62"/>
      <c r="D2" s="62"/>
      <c r="E2" s="37" t="s">
        <v>48</v>
      </c>
    </row>
    <row r="3" spans="1:5" ht="24.95" customHeight="1" x14ac:dyDescent="0.3">
      <c r="A3" s="1"/>
      <c r="B3" s="43"/>
      <c r="C3" s="38"/>
      <c r="D3" s="38"/>
      <c r="E3" s="38"/>
    </row>
    <row r="4" spans="1:5" s="6" customFormat="1" ht="24.95" customHeight="1" x14ac:dyDescent="0.35">
      <c r="A4" s="4"/>
      <c r="B4" s="44" t="s">
        <v>30</v>
      </c>
      <c r="C4" s="15" t="s">
        <v>19</v>
      </c>
      <c r="D4" s="15" t="s">
        <v>20</v>
      </c>
      <c r="E4" s="15" t="s">
        <v>21</v>
      </c>
    </row>
    <row r="5" spans="1:5" ht="24.95" customHeight="1" x14ac:dyDescent="0.3">
      <c r="A5" s="1"/>
      <c r="B5" s="45" t="s">
        <v>15</v>
      </c>
      <c r="C5" s="25">
        <f>Income[[#Totals],[ESTIMATED]]</f>
        <v>63300</v>
      </c>
      <c r="D5" s="25">
        <f>Income[[#Totals],[ACTUAL]]</f>
        <v>57450</v>
      </c>
      <c r="E5" s="27">
        <f>Totals[[#This Row],[ACTUAL]]-Totals[[#This Row],[ESTIMATED]]</f>
        <v>-5850</v>
      </c>
    </row>
    <row r="6" spans="1:5" ht="24.95" customHeight="1" x14ac:dyDescent="0.3">
      <c r="A6" s="1"/>
      <c r="B6" s="46" t="s">
        <v>18</v>
      </c>
      <c r="C6" s="26"/>
      <c r="D6" s="26"/>
      <c r="E6" s="26"/>
    </row>
    <row r="7" spans="1:5" ht="24.95" customHeight="1" x14ac:dyDescent="0.3">
      <c r="A7" s="1"/>
      <c r="B7" s="45" t="s">
        <v>33</v>
      </c>
      <c r="C7" s="25"/>
      <c r="D7" s="25"/>
      <c r="E7" s="25"/>
    </row>
    <row r="8" spans="1:5" ht="24.95" customHeight="1" x14ac:dyDescent="0.3">
      <c r="A8" s="1"/>
      <c r="B8" s="47"/>
      <c r="C8" s="8"/>
      <c r="D8" s="8"/>
      <c r="E8" s="8"/>
    </row>
    <row r="9" spans="1:5" ht="24.95" customHeight="1" x14ac:dyDescent="0.3">
      <c r="A9" s="1"/>
      <c r="B9" s="63" t="s">
        <v>26</v>
      </c>
      <c r="C9" s="63"/>
      <c r="D9" s="39"/>
      <c r="E9" s="39"/>
    </row>
    <row r="10" spans="1:5" ht="24.95" customHeight="1" x14ac:dyDescent="0.3">
      <c r="A10" s="1"/>
      <c r="B10" s="44" t="s">
        <v>27</v>
      </c>
      <c r="C10" s="15" t="s">
        <v>28</v>
      </c>
      <c r="D10" s="15" t="s">
        <v>29</v>
      </c>
      <c r="E10" s="15" t="s">
        <v>32</v>
      </c>
    </row>
    <row r="11" spans="1:5" ht="24.95" customHeight="1" x14ac:dyDescent="0.3">
      <c r="A11" s="1"/>
      <c r="B11" s="48" t="str">
        <f>INDEX(OperatingExpenses[],MATCH(Top5Expenses[[#This Row],[AMOUNT]],OperatingExpenses[TOP 5 AMOUNT],0),1)</f>
        <v>Maintenance and repairs</v>
      </c>
      <c r="C11" s="16">
        <f>LARGE(OperatingExpenses[TOP 5 AMOUNT],1)</f>
        <v>4600.0000149999996</v>
      </c>
      <c r="D11" s="22"/>
      <c r="E11" s="16">
        <f>Top5Expenses[[#This Row],[AMOUNT]]*0.15</f>
        <v>690.00000224999997</v>
      </c>
    </row>
    <row r="12" spans="1:5" ht="24.95" customHeight="1" x14ac:dyDescent="0.3">
      <c r="A12" s="1"/>
      <c r="B12" s="49" t="str">
        <f>INDEX(OperatingExpenses[],MATCH(Top5Expenses[[#This Row],[AMOUNT]],OperatingExpenses[TOP 5 AMOUNT],0),1)</f>
        <v>Supplies</v>
      </c>
      <c r="C12" s="18">
        <f>LARGE(OperatingExpenses[TOP 5 AMOUNT],2)</f>
        <v>4500.0000209999998</v>
      </c>
      <c r="D12" s="23"/>
      <c r="E12" s="18">
        <f>Top5Expenses[[#This Row],[AMOUNT]]*0.15</f>
        <v>675.00000315</v>
      </c>
    </row>
    <row r="13" spans="1:5" ht="24.95" customHeight="1" x14ac:dyDescent="0.3">
      <c r="A13" s="1"/>
      <c r="B13" s="48" t="str">
        <f>INDEX(OperatingExpenses[],MATCH(Top5Expenses[[#This Row],[AMOUNT]],OperatingExpenses[TOP 5 AMOUNT],0),1)</f>
        <v>Rent or mortgage</v>
      </c>
      <c r="C13" s="16">
        <f>LARGE(OperatingExpenses[TOP 5 AMOUNT],3)</f>
        <v>4500.0000179999997</v>
      </c>
      <c r="D13" s="22"/>
      <c r="E13" s="16">
        <f>Top5Expenses[[#This Row],[AMOUNT]]*0.15</f>
        <v>675.00000269999998</v>
      </c>
    </row>
    <row r="14" spans="1:5" ht="24.95" customHeight="1" x14ac:dyDescent="0.3">
      <c r="A14" s="1"/>
      <c r="B14" s="49" t="str">
        <f>INDEX(OperatingExpenses[],MATCH(Top5Expenses[[#This Row],[AMOUNT]],OperatingExpenses[TOP 5 AMOUNT],0),1)</f>
        <v>Taxes</v>
      </c>
      <c r="C14" s="18">
        <f>LARGE(OperatingExpenses[TOP 5 AMOUNT],4)</f>
        <v>3200.0000220000002</v>
      </c>
      <c r="D14" s="23"/>
      <c r="E14" s="18">
        <f>Top5Expenses[[#This Row],[AMOUNT]]*0.15</f>
        <v>480.0000033</v>
      </c>
    </row>
    <row r="15" spans="1:5" ht="24.95" customHeight="1" x14ac:dyDescent="0.3">
      <c r="A15" s="1"/>
      <c r="B15" s="48" t="str">
        <f>INDEX(OperatingExpenses[],MATCH(Top5Expenses[[#This Row],[AMOUNT]],OperatingExpenses[TOP 5 AMOUNT],0),1)</f>
        <v>Advertising</v>
      </c>
      <c r="C15" s="16">
        <f>LARGE(OperatingExpenses[TOP 5 AMOUNT],5)</f>
        <v>2500.0000060000002</v>
      </c>
      <c r="D15" s="22"/>
      <c r="E15" s="16">
        <f>Top5Expenses[[#This Row],[AMOUNT]]*0.15</f>
        <v>375.00000090000003</v>
      </c>
    </row>
    <row r="16" spans="1:5" ht="24.95" customHeight="1" x14ac:dyDescent="0.3">
      <c r="A16" s="1"/>
      <c r="B16" s="50" t="s">
        <v>14</v>
      </c>
      <c r="C16" s="21">
        <f>SUBTOTAL(109,Top5Expenses[AMOUNT])</f>
        <v>19300.000081999999</v>
      </c>
      <c r="D16" s="24"/>
      <c r="E16" s="21">
        <f>SUBTOTAL(109,Top5Expenses[15% REDUCTION])</f>
        <v>2895.0000123</v>
      </c>
    </row>
    <row r="17" spans="1:5" ht="16.5" customHeight="1" x14ac:dyDescent="0.3">
      <c r="A17" s="1"/>
      <c r="B17" s="51"/>
      <c r="C17" s="40"/>
      <c r="D17" s="40"/>
      <c r="E17" s="40"/>
    </row>
    <row r="18" spans="1:5" ht="16.5" customHeight="1" x14ac:dyDescent="0.3">
      <c r="A18" s="1"/>
      <c r="B18" s="51"/>
      <c r="C18" s="40"/>
      <c r="D18" s="40"/>
      <c r="E18" s="40"/>
    </row>
    <row r="19" spans="1:5" ht="16.5" customHeight="1" x14ac:dyDescent="0.3">
      <c r="A19" s="1"/>
      <c r="B19" s="51"/>
      <c r="C19" s="40"/>
      <c r="D19" s="40"/>
      <c r="E19" s="40"/>
    </row>
    <row r="20" spans="1:5" ht="16.5" customHeight="1" x14ac:dyDescent="0.3">
      <c r="A20" s="1"/>
      <c r="B20" s="51"/>
      <c r="C20" s="40"/>
      <c r="D20" s="40"/>
      <c r="E20" s="40"/>
    </row>
    <row r="21" spans="1:5" ht="16.5" customHeight="1" x14ac:dyDescent="0.3">
      <c r="A21" s="1"/>
      <c r="B21" s="51"/>
      <c r="C21" s="40"/>
      <c r="D21" s="40"/>
      <c r="E21" s="40"/>
    </row>
    <row r="22" spans="1:5" ht="16.5" customHeight="1" x14ac:dyDescent="0.3">
      <c r="A22" s="1"/>
      <c r="B22" s="51"/>
      <c r="C22" s="40"/>
      <c r="D22" s="40"/>
      <c r="E22" s="40"/>
    </row>
    <row r="23" spans="1:5" ht="16.5" customHeight="1" x14ac:dyDescent="0.3">
      <c r="A23" s="1"/>
      <c r="B23" s="51"/>
      <c r="C23" s="40"/>
      <c r="D23" s="40"/>
      <c r="E23" s="40"/>
    </row>
    <row r="24" spans="1:5" ht="16.5" customHeight="1" x14ac:dyDescent="0.3">
      <c r="A24" s="1"/>
      <c r="B24" s="51"/>
      <c r="C24" s="40"/>
      <c r="D24" s="40"/>
      <c r="E24" s="40"/>
    </row>
    <row r="25" spans="1:5" ht="16.5" customHeight="1" x14ac:dyDescent="0.3">
      <c r="A25" s="1"/>
      <c r="B25" s="51"/>
      <c r="C25" s="40"/>
      <c r="D25" s="40"/>
      <c r="E25" s="40"/>
    </row>
    <row r="26" spans="1:5" ht="16.5" customHeight="1" x14ac:dyDescent="0.3">
      <c r="A26" s="1"/>
      <c r="B26" s="51"/>
      <c r="C26" s="40"/>
      <c r="D26" s="40"/>
      <c r="E26" s="40"/>
    </row>
    <row r="27" spans="1:5" ht="16.5" customHeight="1" x14ac:dyDescent="0.3">
      <c r="A27" s="1"/>
      <c r="B27" s="51"/>
      <c r="C27" s="40"/>
      <c r="D27" s="40"/>
      <c r="E27" s="40"/>
    </row>
    <row r="28" spans="1:5" ht="16.5" customHeight="1" x14ac:dyDescent="0.3">
      <c r="A28" s="1"/>
      <c r="B28" s="51"/>
      <c r="C28" s="40"/>
      <c r="D28" s="40"/>
      <c r="E28" s="40"/>
    </row>
    <row r="29" spans="1:5" ht="16.5" customHeight="1" x14ac:dyDescent="0.3">
      <c r="A29" s="1"/>
      <c r="B29" s="51"/>
      <c r="C29" s="40"/>
      <c r="D29" s="40"/>
      <c r="E29" s="40"/>
    </row>
    <row r="30" spans="1:5" ht="16.5" customHeight="1" x14ac:dyDescent="0.3">
      <c r="A30" s="1"/>
      <c r="B30" s="51"/>
      <c r="C30" s="40"/>
      <c r="D30" s="40"/>
      <c r="E30" s="40"/>
    </row>
    <row r="31" spans="1:5" ht="16.5" customHeight="1" x14ac:dyDescent="0.3">
      <c r="A31" s="1"/>
      <c r="B31" s="51"/>
      <c r="C31" s="40"/>
      <c r="D31" s="40"/>
      <c r="E31" s="40"/>
    </row>
    <row r="32" spans="1:5" ht="16.5" customHeight="1" x14ac:dyDescent="0.3">
      <c r="A32" s="1"/>
      <c r="B32" s="51"/>
      <c r="C32" s="40"/>
      <c r="D32" s="40"/>
      <c r="E32" s="40"/>
    </row>
    <row r="33" spans="1:7" ht="16.5" customHeight="1" x14ac:dyDescent="0.3">
      <c r="A33" s="1"/>
      <c r="B33" s="51"/>
      <c r="C33" s="40"/>
      <c r="D33" s="40"/>
      <c r="E33" s="40"/>
    </row>
    <row r="34" spans="1:7" ht="16.5" customHeight="1" x14ac:dyDescent="0.3">
      <c r="A34" s="1"/>
      <c r="B34" s="51"/>
      <c r="C34" s="40"/>
      <c r="D34" s="40"/>
      <c r="E34" s="40"/>
    </row>
    <row r="35" spans="1:7" ht="16.5" customHeight="1" x14ac:dyDescent="0.3">
      <c r="A35" s="1"/>
      <c r="B35" s="51"/>
      <c r="C35" s="40"/>
      <c r="D35" s="40"/>
      <c r="E35" s="40"/>
    </row>
    <row r="36" spans="1:7" ht="16.5" customHeight="1" x14ac:dyDescent="0.3">
      <c r="A36" s="1"/>
      <c r="B36" s="51"/>
      <c r="C36" s="40"/>
      <c r="D36" s="40"/>
      <c r="E36" s="40"/>
    </row>
    <row r="37" spans="1:7" ht="16.5" customHeight="1" x14ac:dyDescent="0.3">
      <c r="A37" s="1"/>
      <c r="B37" s="51"/>
      <c r="C37" s="40"/>
      <c r="D37" s="40"/>
      <c r="E37" s="40"/>
      <c r="F37" s="1"/>
      <c r="G37" s="1"/>
    </row>
    <row r="38" spans="1:7" ht="16.5" customHeight="1" x14ac:dyDescent="0.3">
      <c r="A38" s="1"/>
      <c r="B38" s="51"/>
      <c r="C38" s="40"/>
      <c r="D38" s="40"/>
      <c r="E38" s="40"/>
      <c r="F38" s="1"/>
      <c r="G38" s="1"/>
    </row>
    <row r="39" spans="1:7" ht="16.5" customHeight="1" x14ac:dyDescent="0.3">
      <c r="A39" s="1"/>
      <c r="B39" s="51"/>
      <c r="C39" s="40"/>
      <c r="D39" s="40"/>
      <c r="E39" s="40"/>
      <c r="F39" s="1"/>
      <c r="G39" s="1"/>
    </row>
    <row r="40" spans="1:7" ht="16.5" customHeight="1" x14ac:dyDescent="0.3">
      <c r="A40" s="1"/>
      <c r="B40" s="51"/>
      <c r="C40" s="40"/>
      <c r="D40" s="40"/>
      <c r="E40" s="40"/>
      <c r="F40" s="1"/>
      <c r="G40" s="1"/>
    </row>
    <row r="41" spans="1:7" ht="16.5" customHeight="1" x14ac:dyDescent="0.3">
      <c r="A41" s="1"/>
      <c r="B41" s="51"/>
      <c r="C41" s="40"/>
      <c r="D41" s="40"/>
      <c r="E41" s="40"/>
      <c r="F41" s="1"/>
      <c r="G41" s="1"/>
    </row>
    <row r="42" spans="1:7" ht="16.5" customHeight="1" x14ac:dyDescent="0.3">
      <c r="A42" s="1"/>
      <c r="B42" s="51"/>
      <c r="C42" s="40"/>
      <c r="D42" s="40"/>
      <c r="E42" s="40"/>
      <c r="F42" s="1"/>
      <c r="G42" s="1"/>
    </row>
    <row r="43" spans="1:7" ht="16.5" customHeight="1" x14ac:dyDescent="0.3">
      <c r="A43" s="1"/>
      <c r="B43" s="51"/>
      <c r="C43" s="40"/>
      <c r="D43" s="40"/>
      <c r="E43" s="40"/>
      <c r="F43" s="1"/>
      <c r="G43" s="1"/>
    </row>
    <row r="44" spans="1:7" ht="16.5" customHeight="1" x14ac:dyDescent="0.3">
      <c r="A44" s="1"/>
      <c r="B44" s="52"/>
      <c r="C44" s="41"/>
      <c r="D44" s="41"/>
      <c r="E44" s="41"/>
      <c r="F44" s="1"/>
      <c r="G44" s="1"/>
    </row>
    <row r="45" spans="1:7" ht="16.5" customHeight="1" x14ac:dyDescent="0.3">
      <c r="A45" s="1"/>
      <c r="B45" s="52"/>
      <c r="C45" s="41"/>
      <c r="D45" s="41"/>
      <c r="E45" s="41"/>
      <c r="F45" s="1"/>
      <c r="G45" s="1"/>
    </row>
    <row r="46" spans="1:7" ht="16.5" customHeight="1" x14ac:dyDescent="0.3">
      <c r="A46" s="1"/>
      <c r="B46" s="52"/>
      <c r="C46" s="41"/>
      <c r="D46" s="41"/>
      <c r="E46" s="41"/>
      <c r="F46" s="1"/>
      <c r="G46" s="1"/>
    </row>
    <row r="47" spans="1:7" ht="16.5" customHeight="1" x14ac:dyDescent="0.3">
      <c r="A47" s="1"/>
      <c r="B47" s="52"/>
      <c r="C47" s="41"/>
      <c r="D47" s="41"/>
      <c r="E47" s="41"/>
      <c r="F47" s="1"/>
      <c r="G47" s="1"/>
    </row>
    <row r="48" spans="1:7" ht="16.5" customHeight="1" x14ac:dyDescent="0.3">
      <c r="A48" s="1"/>
      <c r="B48" s="52"/>
      <c r="C48" s="41"/>
      <c r="D48" s="41"/>
      <c r="E48" s="41"/>
      <c r="F48" s="1"/>
      <c r="G48" s="1"/>
    </row>
    <row r="49" spans="1:7" ht="16.5" customHeight="1" x14ac:dyDescent="0.3">
      <c r="A49" s="1"/>
      <c r="B49" s="52"/>
      <c r="C49" s="41"/>
      <c r="D49" s="41"/>
      <c r="E49" s="41"/>
      <c r="F49" s="1"/>
      <c r="G49" s="1"/>
    </row>
    <row r="50" spans="1:7" ht="16.5" customHeight="1" x14ac:dyDescent="0.3">
      <c r="A50" s="1"/>
      <c r="B50" s="52"/>
      <c r="C50" s="41"/>
      <c r="D50" s="41"/>
      <c r="E50" s="41"/>
      <c r="F50" s="1"/>
      <c r="G50" s="1"/>
    </row>
    <row r="51" spans="1:7" ht="16.5" customHeight="1" x14ac:dyDescent="0.3">
      <c r="A51" s="1"/>
      <c r="B51" s="52"/>
      <c r="C51" s="41"/>
      <c r="D51" s="41"/>
      <c r="E51" s="41"/>
      <c r="F51" s="1"/>
      <c r="G51" s="1"/>
    </row>
    <row r="52" spans="1:7" ht="16.5" customHeight="1" x14ac:dyDescent="0.3">
      <c r="A52" s="1"/>
      <c r="B52" s="52"/>
      <c r="C52" s="41"/>
      <c r="D52" s="41"/>
      <c r="E52" s="41"/>
      <c r="F52" s="1"/>
      <c r="G52" s="1"/>
    </row>
    <row r="53" spans="1:7" ht="16.5" customHeight="1" x14ac:dyDescent="0.3">
      <c r="A53" s="1"/>
      <c r="B53" s="52"/>
      <c r="C53" s="41"/>
      <c r="D53" s="41"/>
      <c r="E53" s="41"/>
      <c r="F53" s="1"/>
      <c r="G53" s="1"/>
    </row>
    <row r="54" spans="1:7" ht="16.5" customHeight="1" x14ac:dyDescent="0.3">
      <c r="A54" s="1"/>
      <c r="B54" s="52"/>
      <c r="C54" s="41"/>
      <c r="D54" s="41"/>
      <c r="E54" s="41"/>
      <c r="F54" s="1"/>
      <c r="G54" s="1"/>
    </row>
    <row r="55" spans="1:7" ht="16.5" customHeight="1" x14ac:dyDescent="0.3">
      <c r="A55" s="1"/>
      <c r="B55" s="52"/>
      <c r="C55" s="41"/>
      <c r="D55" s="41"/>
      <c r="E55" s="41"/>
      <c r="F55" s="1"/>
      <c r="G55" s="1"/>
    </row>
    <row r="56" spans="1:7" ht="16.5" customHeight="1" x14ac:dyDescent="0.3">
      <c r="A56" s="1"/>
      <c r="B56" s="52"/>
      <c r="C56" s="41"/>
      <c r="D56" s="41"/>
      <c r="E56" s="41"/>
      <c r="F56" s="1"/>
      <c r="G56" s="1"/>
    </row>
    <row r="57" spans="1:7" ht="16.5" customHeight="1" x14ac:dyDescent="0.3">
      <c r="A57" s="1"/>
      <c r="B57" s="52"/>
      <c r="C57" s="41"/>
      <c r="D57" s="41"/>
      <c r="E57" s="41"/>
      <c r="F57" s="1"/>
      <c r="G57" s="1"/>
    </row>
    <row r="58" spans="1:7" ht="16.5" customHeight="1" x14ac:dyDescent="0.3">
      <c r="A58" s="1"/>
      <c r="B58" s="52"/>
      <c r="C58" s="41"/>
      <c r="D58" s="41"/>
      <c r="E58" s="41"/>
      <c r="F58" s="1"/>
      <c r="G58" s="1"/>
    </row>
    <row r="59" spans="1:7" ht="16.5" customHeight="1" x14ac:dyDescent="0.3">
      <c r="A59" s="1"/>
      <c r="B59" s="52"/>
      <c r="C59" s="41"/>
      <c r="D59" s="41"/>
      <c r="E59" s="41"/>
      <c r="F59" s="1"/>
      <c r="G59" s="1"/>
    </row>
    <row r="60" spans="1:7" ht="16.5" customHeight="1" x14ac:dyDescent="0.3">
      <c r="A60" s="1"/>
      <c r="B60" s="52"/>
      <c r="C60" s="41"/>
      <c r="D60" s="41"/>
      <c r="E60" s="41"/>
      <c r="F60" s="1"/>
      <c r="G60" s="1"/>
    </row>
    <row r="61" spans="1:7" ht="16.5" customHeight="1" x14ac:dyDescent="0.3">
      <c r="A61" s="1"/>
      <c r="B61" s="52"/>
      <c r="C61" s="41"/>
      <c r="D61" s="41"/>
      <c r="E61" s="41"/>
      <c r="F61" s="1"/>
      <c r="G61" s="1"/>
    </row>
    <row r="62" spans="1:7" ht="16.5" customHeight="1" x14ac:dyDescent="0.3">
      <c r="A62" s="1"/>
      <c r="B62" s="52"/>
      <c r="C62" s="41"/>
      <c r="D62" s="41"/>
      <c r="E62" s="41"/>
      <c r="F62" s="1"/>
      <c r="G62" s="1"/>
    </row>
    <row r="63" spans="1:7" ht="16.5" customHeight="1" x14ac:dyDescent="0.3">
      <c r="A63" s="1"/>
      <c r="B63" s="52"/>
      <c r="C63" s="41"/>
      <c r="D63" s="41"/>
      <c r="E63" s="41"/>
      <c r="F63" s="1"/>
      <c r="G63" s="1"/>
    </row>
    <row r="64" spans="1:7" ht="16.5" customHeight="1" x14ac:dyDescent="0.3">
      <c r="A64" s="1"/>
      <c r="B64" s="52"/>
      <c r="C64" s="41"/>
      <c r="D64" s="41"/>
      <c r="E64" s="41"/>
      <c r="F64" s="1"/>
      <c r="G64" s="1"/>
    </row>
    <row r="65" spans="1:7" ht="16.5" customHeight="1" x14ac:dyDescent="0.3">
      <c r="A65" s="1"/>
      <c r="B65" s="52"/>
      <c r="C65" s="41"/>
      <c r="D65" s="41"/>
      <c r="E65" s="41"/>
      <c r="F65" s="1"/>
      <c r="G65" s="1"/>
    </row>
    <row r="66" spans="1:7" ht="16.5" customHeight="1" x14ac:dyDescent="0.3">
      <c r="A66" s="1"/>
      <c r="B66" s="52"/>
      <c r="C66" s="41"/>
      <c r="D66" s="41"/>
      <c r="E66" s="41"/>
      <c r="F66" s="1"/>
      <c r="G66" s="1"/>
    </row>
    <row r="67" spans="1:7" ht="16.5" customHeight="1" x14ac:dyDescent="0.3">
      <c r="A67" s="1"/>
      <c r="B67" s="52"/>
      <c r="C67" s="41"/>
      <c r="D67" s="41"/>
      <c r="E67" s="41"/>
      <c r="F67" s="1"/>
      <c r="G67" s="1"/>
    </row>
    <row r="68" spans="1:7" ht="16.5" customHeight="1" x14ac:dyDescent="0.3">
      <c r="A68" s="1"/>
      <c r="B68" s="52"/>
      <c r="C68" s="41"/>
      <c r="D68" s="41"/>
      <c r="E68" s="41"/>
      <c r="F68" s="1"/>
      <c r="G68" s="1"/>
    </row>
    <row r="69" spans="1:7" ht="16.5" customHeight="1" x14ac:dyDescent="0.3">
      <c r="A69" s="1"/>
      <c r="B69" s="52"/>
      <c r="C69" s="41"/>
      <c r="D69" s="41"/>
      <c r="E69" s="41"/>
      <c r="F69" s="1"/>
      <c r="G69" s="1"/>
    </row>
    <row r="70" spans="1:7" ht="16.5" customHeight="1" x14ac:dyDescent="0.3">
      <c r="A70" s="1"/>
      <c r="B70" s="52"/>
      <c r="C70" s="41"/>
      <c r="D70" s="41"/>
      <c r="E70" s="41"/>
      <c r="F70" s="1"/>
      <c r="G70" s="1"/>
    </row>
    <row r="71" spans="1:7" ht="16.5" customHeight="1" x14ac:dyDescent="0.3">
      <c r="A71" s="1"/>
      <c r="B71" s="52"/>
      <c r="C71" s="41"/>
      <c r="D71" s="41"/>
      <c r="E71" s="41"/>
      <c r="F71" s="1"/>
      <c r="G71" s="1"/>
    </row>
    <row r="72" spans="1:7" ht="16.5" customHeight="1" x14ac:dyDescent="0.3">
      <c r="A72" s="1"/>
      <c r="B72" s="52"/>
      <c r="C72" s="41"/>
      <c r="D72" s="41"/>
      <c r="E72" s="41"/>
      <c r="F72" s="1"/>
      <c r="G72" s="1"/>
    </row>
    <row r="73" spans="1:7" ht="16.5" customHeight="1" x14ac:dyDescent="0.3">
      <c r="A73" s="1"/>
      <c r="B73" s="52"/>
      <c r="C73" s="41"/>
      <c r="D73" s="41"/>
      <c r="E73" s="41"/>
      <c r="F73" s="1"/>
      <c r="G73" s="1"/>
    </row>
    <row r="74" spans="1:7" ht="16.5" customHeight="1" x14ac:dyDescent="0.3">
      <c r="A74" s="1"/>
      <c r="B74" s="52"/>
      <c r="C74" s="41"/>
      <c r="D74" s="41"/>
      <c r="E74" s="41"/>
      <c r="F74" s="1"/>
      <c r="G74" s="1"/>
    </row>
    <row r="75" spans="1:7" ht="16.5" customHeight="1" x14ac:dyDescent="0.3">
      <c r="A75" s="1"/>
      <c r="B75" s="52"/>
      <c r="C75" s="41"/>
      <c r="D75" s="41"/>
      <c r="E75" s="41"/>
      <c r="F75" s="1"/>
      <c r="G75" s="1"/>
    </row>
    <row r="76" spans="1:7" ht="16.5" customHeight="1" x14ac:dyDescent="0.3">
      <c r="A76" s="1"/>
      <c r="B76" s="52"/>
      <c r="C76" s="41"/>
      <c r="D76" s="41"/>
      <c r="E76" s="41"/>
      <c r="F76" s="1"/>
      <c r="G76" s="1"/>
    </row>
    <row r="77" spans="1:7" ht="16.5" customHeight="1" x14ac:dyDescent="0.3">
      <c r="A77" s="1"/>
      <c r="B77" s="52"/>
      <c r="C77" s="41"/>
      <c r="D77" s="41"/>
      <c r="E77" s="41"/>
      <c r="F77" s="1"/>
      <c r="G77" s="1"/>
    </row>
    <row r="78" spans="1:7" ht="16.5" customHeight="1" x14ac:dyDescent="0.3">
      <c r="B78" s="52"/>
      <c r="C78" s="41"/>
      <c r="D78" s="41"/>
      <c r="E78" s="41"/>
      <c r="F78" s="1"/>
      <c r="G78" s="1"/>
    </row>
    <row r="79" spans="1:7" ht="16.5" customHeight="1" x14ac:dyDescent="0.3">
      <c r="B79" s="52"/>
      <c r="C79" s="41"/>
      <c r="D79" s="41"/>
      <c r="E79" s="41"/>
      <c r="F79" s="1"/>
      <c r="G79" s="1"/>
    </row>
  </sheetData>
  <sheetProtection insertColumns="0" insertRows="0" deleteColumns="0" deleteRows="0" selectLockedCells="1" autoFilter="0"/>
  <mergeCells count="3">
    <mergeCell ref="B2:D2"/>
    <mergeCell ref="B1:E1"/>
    <mergeCell ref="B9:C9"/>
  </mergeCells>
  <conditionalFormatting sqref="C5:E7 C10:E64 D9:E9">
    <cfRule type="cellIs" dxfId="65" priority="2" operator="lessThan">
      <formula>0</formula>
    </cfRule>
  </conditionalFormatting>
  <conditionalFormatting sqref="D11:E16">
    <cfRule type="cellIs" dxfId="64" priority="1" operator="lessThan">
      <formula>0</formula>
    </cfRule>
  </conditionalFormatting>
  <dataValidations count="20">
    <dataValidation type="custom" allowBlank="1" showInputMessage="1" showErrorMessage="1" errorTitle="ALERT" error="This cell is automatically populated and should not be overwitten. Overwriting this cell would break calculations in this worksheet." sqref="D12 D14:D15 C5:E6" xr:uid="{00000000-0002-0000-0000-000000000000}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:E15" xr:uid="{00000000-0002-0000-0000-000001000000}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1" xr:uid="{00000000-0002-0000-0000-000002000000}">
      <formula1>LEN(E11:E16)=""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1:D11 C12:C15" xr:uid="{00000000-0002-0000-0000-000003000000}">
      <formula1>LEN(C11:C16)=""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3" xr:uid="{00000000-0002-0000-0000-000004000000}">
      <formula1>LEN(D12:D16)=""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 xr:uid="{00000000-0002-0000-0000-000005000000}">
      <formula1>LEN(E12:E16)=""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" xr:uid="{00000000-0002-0000-0000-000008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op 5 Operating Expenses are automatically updated in table below" sqref="B9" xr:uid="{00000000-0002-0000-0000-00000D000000}"/>
    <dataValidation allowBlank="1" showInputMessage="1" showErrorMessage="1" prompt="Top 5 Expense items are automatically updated in this column under this heading" sqref="B10" xr:uid="{00000000-0002-0000-0000-00000E000000}"/>
    <dataValidation allowBlank="1" showInputMessage="1" showErrorMessage="1" prompt="Amount is automatically updated in this column under this heading" sqref="C10" xr:uid="{00000000-0002-0000-0000-00000F000000}"/>
    <dataValidation allowBlank="1" showInputMessage="1" showErrorMessage="1" prompt="Percent of Expenses is automatically calculated in this column under this heading" sqref="D10" xr:uid="{00000000-0002-0000-0000-000010000000}"/>
    <dataValidation allowBlank="1" showInputMessage="1" showErrorMessage="1" prompt="15 percent Reduction amount is automatically calculated in this column under this heading" sqref="E10" xr:uid="{00000000-0002-0000-0000-000011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  <dataValidation allowBlank="1" showInputMessage="1" showErrorMessage="1" prompt="Budget Overview chart is in this cell. Top 5 Operating Expenses are automatically updated in Top5Expenses table, below." sqref="B8" xr:uid="{6D8844C3-D2C4-41A8-9632-7791388B6264}"/>
  </dataValidations>
  <printOptions horizontalCentered="1"/>
  <pageMargins left="0.25" right="0.25" top="0.25" bottom="0.25" header="0" footer="0"/>
  <pageSetup scale="92" fitToHeight="0" orientation="portrait" r:id="rId1"/>
  <headerFooter differentFirst="1">
    <oddFooter>Page &amp;P of &amp;N</oddFooter>
  </headerFooter>
  <ignoredErrors>
    <ignoredError sqref="C5:E5 E13:E15 E11 E12" listDataValidation="1"/>
    <ignoredError sqref="C11:C15" listDataValidation="1" calculatedColumn="1"/>
    <ignoredError sqref="B11:B15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F149"/>
  <sheetViews>
    <sheetView showGridLines="0" topLeftCell="A10" zoomScaleNormal="100" workbookViewId="0">
      <selection activeCell="B1" sqref="B1:F1"/>
    </sheetView>
  </sheetViews>
  <sheetFormatPr defaultColWidth="9" defaultRowHeight="30" customHeight="1" x14ac:dyDescent="0.3"/>
  <cols>
    <col min="1" max="1" width="1.125" style="12" customWidth="1"/>
    <col min="2" max="6" width="22.625" style="12" customWidth="1"/>
    <col min="7" max="7" width="4.125" style="2" customWidth="1"/>
    <col min="8" max="16384" width="9" style="2"/>
  </cols>
  <sheetData>
    <row r="1" spans="1:6" ht="80.099999999999994" customHeight="1" x14ac:dyDescent="0.3">
      <c r="A1" s="10"/>
      <c r="B1" s="64" t="s">
        <v>31</v>
      </c>
      <c r="C1" s="64"/>
      <c r="D1" s="64"/>
      <c r="E1" s="64"/>
      <c r="F1" s="64"/>
    </row>
    <row r="2" spans="1:6" s="1" customFormat="1" ht="30" customHeight="1" x14ac:dyDescent="0.3">
      <c r="B2" s="61"/>
      <c r="C2" s="61"/>
      <c r="D2" s="61"/>
      <c r="E2" s="61"/>
      <c r="F2" s="61"/>
    </row>
    <row r="3" spans="1:6" ht="39.950000000000003" customHeight="1" x14ac:dyDescent="0.3">
      <c r="A3" s="10"/>
      <c r="B3" s="36" t="s">
        <v>47</v>
      </c>
      <c r="C3" s="65"/>
      <c r="D3" s="66"/>
      <c r="E3" s="66"/>
      <c r="F3" s="66"/>
    </row>
    <row r="4" spans="1:6" s="10" customFormat="1" ht="30" customHeight="1" x14ac:dyDescent="0.3"/>
    <row r="5" spans="1:6" s="6" customFormat="1" ht="30" customHeight="1" x14ac:dyDescent="0.35">
      <c r="A5" s="11"/>
      <c r="B5" s="5" t="s">
        <v>22</v>
      </c>
      <c r="C5" s="15" t="s">
        <v>19</v>
      </c>
      <c r="D5" s="15" t="s">
        <v>20</v>
      </c>
      <c r="E5" s="17" t="s">
        <v>23</v>
      </c>
      <c r="F5" s="15" t="s">
        <v>21</v>
      </c>
    </row>
    <row r="6" spans="1:6" ht="30" customHeight="1" x14ac:dyDescent="0.3">
      <c r="A6" s="10"/>
      <c r="B6" s="7" t="s">
        <v>40</v>
      </c>
      <c r="C6" s="16">
        <v>60000</v>
      </c>
      <c r="D6" s="16">
        <v>54000</v>
      </c>
      <c r="E6" s="16">
        <f>Income[[#This Row],[ACTUAL]]+(10^-6)*ROW(Income[[#This Row],[ACTUAL]])</f>
        <v>54000.000006000002</v>
      </c>
      <c r="F6" s="16">
        <f>Income[[#This Row],[ACTUAL]]-Income[[#This Row],[ESTIMATED]]</f>
        <v>-6000</v>
      </c>
    </row>
    <row r="7" spans="1:6" ht="30" customHeight="1" x14ac:dyDescent="0.3">
      <c r="A7" s="10"/>
      <c r="B7" s="3" t="s">
        <v>41</v>
      </c>
      <c r="C7" s="19">
        <v>3000</v>
      </c>
      <c r="D7" s="19">
        <v>3000</v>
      </c>
      <c r="E7" s="19">
        <f>Income[[#This Row],[ACTUAL]]+(10^-6)*ROW(Income[[#This Row],[ACTUAL]])</f>
        <v>3000.0000070000001</v>
      </c>
      <c r="F7" s="19">
        <f>Income[[#This Row],[ACTUAL]]-Income[[#This Row],[ESTIMATED]]</f>
        <v>0</v>
      </c>
    </row>
    <row r="8" spans="1:6" ht="30" customHeight="1" x14ac:dyDescent="0.3">
      <c r="A8" s="10"/>
      <c r="B8" s="7" t="s">
        <v>42</v>
      </c>
      <c r="C8" s="28">
        <v>300</v>
      </c>
      <c r="D8" s="28">
        <v>450</v>
      </c>
      <c r="E8" s="28">
        <f>Income[[#This Row],[ACTUAL]]+(10^-6)*ROW(Income[[#This Row],[ACTUAL]])</f>
        <v>450.00000799999998</v>
      </c>
      <c r="F8" s="16">
        <f>Income[[#This Row],[ACTUAL]]-Income[[#This Row],[ESTIMATED]]</f>
        <v>150</v>
      </c>
    </row>
    <row r="9" spans="1:6" ht="30" customHeight="1" x14ac:dyDescent="0.3">
      <c r="A9" s="10"/>
      <c r="B9" s="20" t="s">
        <v>44</v>
      </c>
      <c r="C9" s="29">
        <f>SUBTOTAL(109,Income[ESTIMATED])</f>
        <v>63300</v>
      </c>
      <c r="D9" s="29">
        <f>SUBTOTAL(109,Income[ACTUAL])</f>
        <v>57450</v>
      </c>
      <c r="E9" s="29"/>
      <c r="F9" s="31">
        <f>SUBTOTAL(109,Income[DIFFERENCE])</f>
        <v>-5850</v>
      </c>
    </row>
    <row r="10" spans="1:6" ht="24.95" customHeight="1" x14ac:dyDescent="0.3">
      <c r="A10" s="10"/>
      <c r="B10" s="10"/>
      <c r="C10" s="30"/>
      <c r="D10" s="30"/>
      <c r="E10" s="30"/>
      <c r="F10" s="30"/>
    </row>
    <row r="11" spans="1:6" ht="30" customHeight="1" x14ac:dyDescent="0.3">
      <c r="A11" s="10"/>
      <c r="B11" s="13" t="s">
        <v>24</v>
      </c>
      <c r="C11" s="15" t="s">
        <v>19</v>
      </c>
      <c r="D11" s="15" t="s">
        <v>20</v>
      </c>
      <c r="E11" s="17" t="s">
        <v>23</v>
      </c>
      <c r="F11" s="15" t="s">
        <v>21</v>
      </c>
    </row>
    <row r="12" spans="1:6" ht="30" customHeight="1" x14ac:dyDescent="0.3">
      <c r="A12" s="10"/>
      <c r="B12" s="7" t="s">
        <v>16</v>
      </c>
      <c r="C12" s="16">
        <v>9500</v>
      </c>
      <c r="D12" s="16">
        <v>9600</v>
      </c>
      <c r="E12" s="16">
        <f>PersonnelExpenses3[[#This Row],[ACTUAL]]+(10^-6)*ROW(PersonnelExpenses3[[#This Row],[ACTUAL]])</f>
        <v>9600.0000120000004</v>
      </c>
      <c r="F12" s="16">
        <f>PersonnelExpenses3[[#This Row],[ESTIMATED]]-PersonnelExpenses3[[#This Row],[ACTUAL]]</f>
        <v>-100</v>
      </c>
    </row>
    <row r="13" spans="1:6" ht="30" customHeight="1" x14ac:dyDescent="0.3">
      <c r="A13" s="10"/>
      <c r="B13" s="3" t="s">
        <v>34</v>
      </c>
      <c r="C13" s="19">
        <v>4000</v>
      </c>
      <c r="D13" s="19">
        <v>0</v>
      </c>
      <c r="E13" s="19">
        <f>PersonnelExpenses3[[#This Row],[ACTUAL]]+(10^-6)*ROW(PersonnelExpenses3[[#This Row],[ACTUAL]])</f>
        <v>1.2999999999999999E-5</v>
      </c>
      <c r="F13" s="19">
        <f>PersonnelExpenses3[[#This Row],[ESTIMATED]]-PersonnelExpenses3[[#This Row],[ACTUAL]]</f>
        <v>4000</v>
      </c>
    </row>
    <row r="14" spans="1:6" ht="30" customHeight="1" x14ac:dyDescent="0.3">
      <c r="A14" s="10"/>
      <c r="B14" s="7" t="s">
        <v>17</v>
      </c>
      <c r="C14" s="16">
        <v>5000</v>
      </c>
      <c r="D14" s="16">
        <v>4500</v>
      </c>
      <c r="E14" s="16">
        <f>PersonnelExpenses3[[#This Row],[ACTUAL]]+(10^-6)*ROW(PersonnelExpenses3[[#This Row],[ACTUAL]])</f>
        <v>4500.0000140000002</v>
      </c>
      <c r="F14" s="16">
        <f>PersonnelExpenses3[[#This Row],[ESTIMATED]]-PersonnelExpenses3[[#This Row],[ACTUAL]]</f>
        <v>500</v>
      </c>
    </row>
    <row r="15" spans="1:6" ht="30" customHeight="1" x14ac:dyDescent="0.3">
      <c r="A15" s="10"/>
      <c r="B15" s="3" t="s">
        <v>0</v>
      </c>
      <c r="C15" s="19">
        <v>5000</v>
      </c>
      <c r="D15" s="19">
        <v>4500</v>
      </c>
      <c r="E15" s="19">
        <f>PersonnelExpenses3[[#This Row],[ACTUAL]]+(10^-6)*ROW(PersonnelExpenses3[[#This Row],[ACTUAL]])</f>
        <v>4500.0000149999996</v>
      </c>
      <c r="F15" s="19">
        <f>PersonnelExpenses3[[#This Row],[ESTIMATED]]-PersonnelExpenses3[[#This Row],[ACTUAL]]</f>
        <v>500</v>
      </c>
    </row>
    <row r="16" spans="1:6" ht="30" customHeight="1" x14ac:dyDescent="0.3">
      <c r="A16" s="10"/>
      <c r="B16" s="7" t="s">
        <v>0</v>
      </c>
      <c r="C16" s="16">
        <v>5000</v>
      </c>
      <c r="D16" s="16">
        <v>4500</v>
      </c>
      <c r="E16" s="16">
        <f>PersonnelExpenses3[[#This Row],[ACTUAL]]+(10^-6)*ROW(PersonnelExpenses3[[#This Row],[ACTUAL]])</f>
        <v>4500.000016</v>
      </c>
      <c r="F16" s="16">
        <f>PersonnelExpenses3[[#This Row],[ESTIMATED]]-PersonnelExpenses3[[#This Row],[ACTUAL]]</f>
        <v>500</v>
      </c>
    </row>
    <row r="17" spans="1:6" ht="30" customHeight="1" x14ac:dyDescent="0.3">
      <c r="A17" s="10"/>
      <c r="B17" s="3" t="s">
        <v>0</v>
      </c>
      <c r="C17" s="19">
        <v>5000</v>
      </c>
      <c r="D17" s="19">
        <v>4500</v>
      </c>
      <c r="E17" s="19">
        <f>PersonnelExpenses3[[#This Row],[ACTUAL]]+(10^-6)*ROW(PersonnelExpenses3[[#This Row],[ACTUAL]])</f>
        <v>4500.0000170000003</v>
      </c>
      <c r="F17" s="19">
        <f>PersonnelExpenses3[[#This Row],[ESTIMATED]]-PersonnelExpenses3[[#This Row],[ACTUAL]]</f>
        <v>500</v>
      </c>
    </row>
    <row r="18" spans="1:6" ht="30" customHeight="1" x14ac:dyDescent="0.3">
      <c r="A18" s="10"/>
      <c r="B18" s="7" t="s">
        <v>0</v>
      </c>
      <c r="C18" s="16">
        <v>5000</v>
      </c>
      <c r="D18" s="16">
        <v>4500</v>
      </c>
      <c r="E18" s="16">
        <f>PersonnelExpenses3[[#This Row],[ACTUAL]]+(10^-6)*ROW(PersonnelExpenses3[[#This Row],[ACTUAL]])</f>
        <v>4500.0000179999997</v>
      </c>
      <c r="F18" s="16">
        <f>PersonnelExpenses3[[#This Row],[ESTIMATED]]-PersonnelExpenses3[[#This Row],[ACTUAL]]</f>
        <v>500</v>
      </c>
    </row>
    <row r="19" spans="1:6" ht="30" customHeight="1" x14ac:dyDescent="0.3">
      <c r="A19" s="10"/>
      <c r="B19" s="3" t="s">
        <v>0</v>
      </c>
      <c r="C19" s="19">
        <v>5000</v>
      </c>
      <c r="D19" s="19">
        <v>4500</v>
      </c>
      <c r="E19" s="19">
        <f>PersonnelExpenses3[[#This Row],[ACTUAL]]+(10^-6)*ROW(PersonnelExpenses3[[#This Row],[ACTUAL]])</f>
        <v>4500.0000190000001</v>
      </c>
      <c r="F19" s="19">
        <f>PersonnelExpenses3[[#This Row],[ESTIMATED]]-PersonnelExpenses3[[#This Row],[ACTUAL]]</f>
        <v>500</v>
      </c>
    </row>
    <row r="20" spans="1:6" ht="30" customHeight="1" x14ac:dyDescent="0.3">
      <c r="A20" s="10"/>
      <c r="B20" s="7" t="s">
        <v>0</v>
      </c>
      <c r="C20" s="16">
        <v>5000</v>
      </c>
      <c r="D20" s="16">
        <v>4500</v>
      </c>
      <c r="E20" s="16">
        <f>PersonnelExpenses3[[#This Row],[ACTUAL]]+(10^-6)*ROW(PersonnelExpenses3[[#This Row],[ACTUAL]])</f>
        <v>4500.0000200000004</v>
      </c>
      <c r="F20" s="16">
        <f>PersonnelExpenses3[[#This Row],[ESTIMATED]]-PersonnelExpenses3[[#This Row],[ACTUAL]]</f>
        <v>500</v>
      </c>
    </row>
    <row r="21" spans="1:6" ht="30" customHeight="1" x14ac:dyDescent="0.3">
      <c r="A21" s="10"/>
      <c r="B21" s="3" t="s">
        <v>0</v>
      </c>
      <c r="C21" s="19">
        <v>5000</v>
      </c>
      <c r="D21" s="19">
        <v>4500</v>
      </c>
      <c r="E21" s="19">
        <f>PersonnelExpenses3[[#This Row],[ACTUAL]]+(10^-6)*ROW(PersonnelExpenses3[[#This Row],[ACTUAL]])</f>
        <v>4500.0000209999998</v>
      </c>
      <c r="F21" s="19">
        <f>PersonnelExpenses3[[#This Row],[ESTIMATED]]-PersonnelExpenses3[[#This Row],[ACTUAL]]</f>
        <v>500</v>
      </c>
    </row>
    <row r="22" spans="1:6" ht="30" customHeight="1" x14ac:dyDescent="0.3">
      <c r="A22" s="10"/>
      <c r="B22" s="7" t="s">
        <v>0</v>
      </c>
      <c r="C22" s="16">
        <v>5000</v>
      </c>
      <c r="D22" s="16">
        <v>4500</v>
      </c>
      <c r="E22" s="16">
        <f>PersonnelExpenses3[[#This Row],[ACTUAL]]+(10^-6)*ROW(PersonnelExpenses3[[#This Row],[ACTUAL]])</f>
        <v>4500.0000220000002</v>
      </c>
      <c r="F22" s="16">
        <f>PersonnelExpenses3[[#This Row],[ESTIMATED]]-PersonnelExpenses3[[#This Row],[ACTUAL]]</f>
        <v>500</v>
      </c>
    </row>
    <row r="23" spans="1:6" ht="30" customHeight="1" x14ac:dyDescent="0.3">
      <c r="A23" s="10"/>
      <c r="B23" s="3" t="s">
        <v>0</v>
      </c>
      <c r="C23" s="19">
        <v>5000</v>
      </c>
      <c r="D23" s="19">
        <v>4500</v>
      </c>
      <c r="E23" s="19">
        <f>PersonnelExpenses3[[#This Row],[ACTUAL]]+(10^-6)*ROW(PersonnelExpenses3[[#This Row],[ACTUAL]])</f>
        <v>4500.0000229999996</v>
      </c>
      <c r="F23" s="19">
        <f>PersonnelExpenses3[[#This Row],[ESTIMATED]]-PersonnelExpenses3[[#This Row],[ACTUAL]]</f>
        <v>500</v>
      </c>
    </row>
    <row r="24" spans="1:6" ht="30" customHeight="1" x14ac:dyDescent="0.3">
      <c r="A24" s="10"/>
      <c r="B24" s="7" t="s">
        <v>0</v>
      </c>
      <c r="C24" s="16">
        <v>5000</v>
      </c>
      <c r="D24" s="16">
        <v>4500</v>
      </c>
      <c r="E24" s="16">
        <f>PersonnelExpenses3[[#This Row],[ACTUAL]]+(10^-6)*ROW(PersonnelExpenses3[[#This Row],[ACTUAL]])</f>
        <v>4500.0000239999999</v>
      </c>
      <c r="F24" s="16">
        <f>PersonnelExpenses3[[#This Row],[ESTIMATED]]-PersonnelExpenses3[[#This Row],[ACTUAL]]</f>
        <v>500</v>
      </c>
    </row>
    <row r="25" spans="1:6" ht="30" customHeight="1" x14ac:dyDescent="0.3">
      <c r="A25" s="10"/>
      <c r="B25" s="3" t="s">
        <v>0</v>
      </c>
      <c r="C25" s="19">
        <v>5000</v>
      </c>
      <c r="D25" s="19">
        <v>4500</v>
      </c>
      <c r="E25" s="19">
        <f>PersonnelExpenses3[[#This Row],[ACTUAL]]+(10^-6)*ROW(PersonnelExpenses3[[#This Row],[ACTUAL]])</f>
        <v>4500.0000250000003</v>
      </c>
      <c r="F25" s="19">
        <f>PersonnelExpenses3[[#This Row],[ESTIMATED]]-PersonnelExpenses3[[#This Row],[ACTUAL]]</f>
        <v>500</v>
      </c>
    </row>
    <row r="26" spans="1:6" ht="30" customHeight="1" x14ac:dyDescent="0.3">
      <c r="A26" s="10"/>
      <c r="B26" s="59" t="s">
        <v>45</v>
      </c>
      <c r="C26" s="57">
        <f>SUBTOTAL(109,PersonnelExpenses3[ESTIMATED])</f>
        <v>73500</v>
      </c>
      <c r="D26" s="57">
        <f>SUBTOTAL(109,PersonnelExpenses3[ACTUAL])</f>
        <v>63600</v>
      </c>
      <c r="E26" s="60"/>
      <c r="F26" s="57">
        <f>SUBTOTAL(109,PersonnelExpenses3[DIFFERENCE])</f>
        <v>9900</v>
      </c>
    </row>
    <row r="27" spans="1:6" ht="30" customHeight="1" x14ac:dyDescent="0.3">
      <c r="A27" s="10"/>
      <c r="B27" s="10"/>
      <c r="C27" s="30"/>
      <c r="D27" s="30"/>
      <c r="E27" s="30"/>
      <c r="F27" s="30"/>
    </row>
    <row r="28" spans="1:6" ht="30" customHeight="1" x14ac:dyDescent="0.3">
      <c r="A28" s="10"/>
      <c r="B28" s="10"/>
      <c r="C28" s="10"/>
      <c r="D28" s="30"/>
      <c r="E28" s="30"/>
      <c r="F28" s="30"/>
    </row>
    <row r="29" spans="1:6" ht="30" customHeight="1" x14ac:dyDescent="0.3">
      <c r="A29" s="10"/>
      <c r="B29" s="10"/>
      <c r="C29" s="10"/>
      <c r="D29" s="30"/>
      <c r="E29" s="30"/>
      <c r="F29" s="30"/>
    </row>
    <row r="30" spans="1:6" ht="30" customHeight="1" x14ac:dyDescent="0.3">
      <c r="A30" s="10"/>
      <c r="B30" s="10"/>
      <c r="C30" s="10"/>
      <c r="D30" s="30"/>
      <c r="E30" s="30"/>
      <c r="F30" s="30"/>
    </row>
    <row r="31" spans="1:6" ht="30" customHeight="1" x14ac:dyDescent="0.3">
      <c r="A31" s="10"/>
      <c r="B31" s="10"/>
      <c r="C31" s="10"/>
      <c r="D31" s="30"/>
      <c r="E31" s="30"/>
      <c r="F31" s="30"/>
    </row>
    <row r="32" spans="1:6" ht="30" customHeight="1" x14ac:dyDescent="0.3">
      <c r="A32" s="10"/>
      <c r="B32" s="10"/>
      <c r="C32" s="10"/>
      <c r="D32" s="30"/>
      <c r="E32" s="10"/>
      <c r="F32" s="30"/>
    </row>
    <row r="33" spans="1:6" ht="30" customHeight="1" x14ac:dyDescent="0.3">
      <c r="A33" s="10"/>
      <c r="B33" s="10"/>
      <c r="C33" s="10"/>
      <c r="D33" s="30"/>
      <c r="E33" s="10"/>
      <c r="F33" s="30"/>
    </row>
    <row r="34" spans="1:6" ht="30" customHeight="1" x14ac:dyDescent="0.3">
      <c r="A34" s="10"/>
      <c r="B34" s="10"/>
      <c r="C34" s="10"/>
      <c r="D34" s="30"/>
      <c r="E34" s="10"/>
      <c r="F34" s="30"/>
    </row>
    <row r="35" spans="1:6" ht="30" customHeight="1" x14ac:dyDescent="0.3">
      <c r="A35" s="10"/>
      <c r="B35" s="10"/>
      <c r="C35" s="10"/>
      <c r="D35" s="30"/>
      <c r="E35" s="10"/>
      <c r="F35" s="30"/>
    </row>
    <row r="36" spans="1:6" ht="30" customHeight="1" x14ac:dyDescent="0.3">
      <c r="A36" s="10"/>
      <c r="B36" s="10"/>
      <c r="C36" s="10"/>
      <c r="D36" s="30"/>
      <c r="E36" s="10"/>
      <c r="F36" s="30"/>
    </row>
    <row r="37" spans="1:6" ht="30" customHeight="1" x14ac:dyDescent="0.3">
      <c r="A37" s="10"/>
      <c r="B37" s="10"/>
      <c r="C37" s="10"/>
      <c r="D37" s="30"/>
      <c r="E37" s="10"/>
      <c r="F37" s="30"/>
    </row>
    <row r="38" spans="1:6" ht="30" customHeight="1" x14ac:dyDescent="0.3">
      <c r="A38" s="10"/>
      <c r="B38" s="10"/>
      <c r="C38" s="10"/>
      <c r="D38" s="30"/>
      <c r="E38" s="10"/>
      <c r="F38" s="30"/>
    </row>
    <row r="39" spans="1:6" ht="30" customHeight="1" x14ac:dyDescent="0.3">
      <c r="A39" s="10"/>
      <c r="B39" s="10"/>
      <c r="C39" s="10"/>
      <c r="D39" s="30"/>
      <c r="E39" s="10"/>
      <c r="F39" s="30"/>
    </row>
    <row r="40" spans="1:6" ht="30" customHeight="1" x14ac:dyDescent="0.3">
      <c r="A40" s="10"/>
      <c r="B40" s="10"/>
      <c r="C40" s="10"/>
      <c r="D40" s="30"/>
      <c r="E40" s="10"/>
      <c r="F40" s="30"/>
    </row>
    <row r="41" spans="1:6" ht="30" customHeight="1" x14ac:dyDescent="0.3">
      <c r="A41" s="10"/>
      <c r="B41" s="10"/>
      <c r="C41" s="10"/>
      <c r="D41" s="30"/>
      <c r="E41" s="10"/>
      <c r="F41" s="30"/>
    </row>
    <row r="42" spans="1:6" ht="30" customHeight="1" x14ac:dyDescent="0.3">
      <c r="A42" s="10"/>
      <c r="B42" s="10"/>
      <c r="C42" s="10"/>
      <c r="D42" s="30"/>
      <c r="E42" s="10"/>
      <c r="F42" s="30"/>
    </row>
    <row r="43" spans="1:6" ht="30" customHeight="1" x14ac:dyDescent="0.3">
      <c r="A43" s="10"/>
      <c r="B43" s="10"/>
      <c r="C43" s="10"/>
      <c r="D43" s="10"/>
      <c r="E43" s="10"/>
      <c r="F43" s="30"/>
    </row>
    <row r="44" spans="1:6" ht="30" customHeight="1" x14ac:dyDescent="0.3">
      <c r="A44" s="10"/>
      <c r="B44" s="10"/>
      <c r="C44" s="10"/>
      <c r="D44" s="10"/>
      <c r="E44" s="10"/>
      <c r="F44" s="30"/>
    </row>
    <row r="45" spans="1:6" ht="30" customHeight="1" x14ac:dyDescent="0.3">
      <c r="A45" s="10"/>
      <c r="B45" s="10"/>
      <c r="C45" s="10"/>
      <c r="D45" s="10"/>
      <c r="E45" s="10"/>
      <c r="F45" s="30"/>
    </row>
    <row r="46" spans="1:6" ht="30" customHeight="1" x14ac:dyDescent="0.3">
      <c r="A46" s="10"/>
      <c r="B46" s="10"/>
      <c r="C46" s="10"/>
      <c r="D46" s="10"/>
      <c r="E46" s="10"/>
      <c r="F46" s="30"/>
    </row>
    <row r="47" spans="1:6" ht="30" customHeight="1" x14ac:dyDescent="0.3">
      <c r="A47" s="10"/>
      <c r="B47" s="10"/>
      <c r="C47" s="10"/>
      <c r="D47" s="10"/>
      <c r="E47" s="10"/>
      <c r="F47" s="30"/>
    </row>
    <row r="48" spans="1:6" ht="30" customHeight="1" x14ac:dyDescent="0.3">
      <c r="A48" s="10"/>
      <c r="B48" s="10"/>
      <c r="C48" s="10"/>
      <c r="D48" s="10"/>
      <c r="E48" s="10"/>
      <c r="F48" s="30"/>
    </row>
    <row r="49" spans="1:6" ht="30" customHeight="1" x14ac:dyDescent="0.3">
      <c r="A49" s="10"/>
      <c r="B49" s="10"/>
      <c r="C49" s="10"/>
      <c r="D49" s="10"/>
      <c r="E49" s="10"/>
      <c r="F49" s="30"/>
    </row>
    <row r="50" spans="1:6" ht="30" customHeight="1" x14ac:dyDescent="0.3">
      <c r="A50" s="10"/>
      <c r="B50" s="10"/>
      <c r="C50" s="10"/>
      <c r="D50" s="10"/>
      <c r="E50" s="10"/>
      <c r="F50" s="30"/>
    </row>
    <row r="51" spans="1:6" ht="30" customHeight="1" x14ac:dyDescent="0.3">
      <c r="A51" s="10"/>
      <c r="B51" s="10"/>
      <c r="C51" s="10"/>
      <c r="D51" s="10"/>
      <c r="E51" s="10"/>
      <c r="F51" s="30"/>
    </row>
    <row r="52" spans="1:6" ht="30" customHeight="1" x14ac:dyDescent="0.3">
      <c r="A52" s="10"/>
      <c r="B52" s="10"/>
      <c r="C52" s="10"/>
      <c r="D52" s="10"/>
      <c r="E52" s="10"/>
      <c r="F52" s="30"/>
    </row>
    <row r="53" spans="1:6" ht="30" customHeight="1" x14ac:dyDescent="0.3">
      <c r="A53" s="10"/>
      <c r="B53" s="10"/>
      <c r="C53" s="10"/>
      <c r="D53" s="10"/>
      <c r="E53" s="10"/>
      <c r="F53" s="30"/>
    </row>
    <row r="54" spans="1:6" ht="30" customHeight="1" x14ac:dyDescent="0.3">
      <c r="A54" s="10"/>
      <c r="B54" s="10"/>
      <c r="C54" s="10"/>
      <c r="D54" s="10"/>
      <c r="E54" s="10"/>
      <c r="F54" s="30"/>
    </row>
    <row r="55" spans="1:6" ht="30" customHeight="1" x14ac:dyDescent="0.3">
      <c r="A55" s="10"/>
      <c r="B55" s="10"/>
      <c r="C55" s="10"/>
      <c r="D55" s="10"/>
      <c r="E55" s="10"/>
      <c r="F55" s="30"/>
    </row>
    <row r="56" spans="1:6" ht="30" customHeight="1" x14ac:dyDescent="0.3">
      <c r="A56" s="10"/>
      <c r="B56" s="10"/>
      <c r="C56" s="10"/>
      <c r="D56" s="10"/>
      <c r="E56" s="10"/>
      <c r="F56" s="30"/>
    </row>
    <row r="57" spans="1:6" ht="30" customHeight="1" x14ac:dyDescent="0.3">
      <c r="A57" s="10"/>
      <c r="B57" s="10"/>
      <c r="C57" s="10"/>
      <c r="D57" s="10"/>
      <c r="E57" s="10"/>
      <c r="F57" s="30"/>
    </row>
    <row r="58" spans="1:6" ht="30" customHeight="1" x14ac:dyDescent="0.3">
      <c r="A58" s="10"/>
      <c r="B58" s="10"/>
      <c r="C58" s="10"/>
      <c r="D58" s="10"/>
      <c r="E58" s="10"/>
      <c r="F58" s="30"/>
    </row>
    <row r="59" spans="1:6" ht="30" customHeight="1" x14ac:dyDescent="0.3">
      <c r="A59" s="10"/>
      <c r="B59" s="10"/>
      <c r="C59" s="10"/>
      <c r="D59" s="10"/>
      <c r="E59" s="10"/>
      <c r="F59" s="30"/>
    </row>
    <row r="60" spans="1:6" ht="30" customHeight="1" x14ac:dyDescent="0.3">
      <c r="A60" s="10"/>
      <c r="B60" s="10"/>
      <c r="C60" s="10"/>
      <c r="D60" s="10"/>
      <c r="E60" s="10"/>
      <c r="F60" s="30"/>
    </row>
    <row r="61" spans="1:6" ht="30" customHeight="1" x14ac:dyDescent="0.3">
      <c r="A61" s="10"/>
      <c r="B61" s="10"/>
      <c r="C61" s="10"/>
      <c r="D61" s="10"/>
      <c r="E61" s="10"/>
      <c r="F61" s="30"/>
    </row>
    <row r="62" spans="1:6" ht="30" customHeight="1" x14ac:dyDescent="0.3">
      <c r="A62" s="10"/>
      <c r="B62" s="10"/>
      <c r="C62" s="10"/>
      <c r="D62" s="10"/>
      <c r="E62" s="10"/>
      <c r="F62" s="30"/>
    </row>
    <row r="63" spans="1:6" ht="30" customHeight="1" x14ac:dyDescent="0.3">
      <c r="A63" s="10"/>
      <c r="B63" s="10"/>
      <c r="C63" s="10"/>
      <c r="D63" s="10"/>
      <c r="E63" s="10"/>
      <c r="F63" s="30"/>
    </row>
    <row r="64" spans="1:6" ht="30" customHeight="1" x14ac:dyDescent="0.3">
      <c r="A64" s="10"/>
      <c r="B64" s="10"/>
      <c r="C64" s="10"/>
      <c r="D64" s="10"/>
      <c r="E64" s="10"/>
      <c r="F64" s="30"/>
    </row>
    <row r="65" spans="1:6" ht="30" customHeight="1" x14ac:dyDescent="0.3">
      <c r="A65" s="10"/>
      <c r="B65" s="10"/>
      <c r="C65" s="10"/>
      <c r="D65" s="10"/>
      <c r="E65" s="10"/>
      <c r="F65" s="30"/>
    </row>
    <row r="66" spans="1:6" ht="30" customHeight="1" x14ac:dyDescent="0.3">
      <c r="A66" s="10"/>
      <c r="B66" s="10"/>
      <c r="C66" s="10"/>
      <c r="D66" s="10"/>
      <c r="E66" s="10"/>
      <c r="F66" s="30"/>
    </row>
    <row r="67" spans="1:6" ht="30" customHeight="1" x14ac:dyDescent="0.3">
      <c r="A67" s="10"/>
      <c r="B67" s="10"/>
      <c r="C67" s="10"/>
      <c r="D67" s="10"/>
      <c r="E67" s="10"/>
      <c r="F67" s="10"/>
    </row>
    <row r="68" spans="1:6" ht="30" customHeight="1" x14ac:dyDescent="0.3">
      <c r="A68" s="10"/>
      <c r="B68" s="10"/>
      <c r="C68" s="10"/>
      <c r="D68" s="10"/>
      <c r="E68" s="10"/>
      <c r="F68" s="10"/>
    </row>
    <row r="69" spans="1:6" ht="30" customHeight="1" x14ac:dyDescent="0.3">
      <c r="A69" s="10"/>
      <c r="B69" s="10"/>
      <c r="C69" s="10"/>
      <c r="D69" s="10"/>
      <c r="E69" s="10"/>
      <c r="F69" s="10"/>
    </row>
    <row r="70" spans="1:6" ht="30" customHeight="1" x14ac:dyDescent="0.3">
      <c r="A70" s="10"/>
      <c r="B70" s="10"/>
      <c r="C70" s="10"/>
      <c r="D70" s="10"/>
      <c r="E70" s="10"/>
      <c r="F70" s="10"/>
    </row>
    <row r="71" spans="1:6" ht="30" customHeight="1" x14ac:dyDescent="0.3">
      <c r="A71" s="10"/>
      <c r="B71" s="10"/>
      <c r="C71" s="10"/>
      <c r="D71" s="10"/>
      <c r="E71" s="10"/>
      <c r="F71" s="10"/>
    </row>
    <row r="72" spans="1:6" ht="30" customHeight="1" x14ac:dyDescent="0.3">
      <c r="A72" s="10"/>
      <c r="B72" s="10"/>
      <c r="C72" s="10"/>
      <c r="D72" s="10"/>
      <c r="E72" s="10"/>
      <c r="F72" s="10"/>
    </row>
    <row r="73" spans="1:6" ht="30" customHeight="1" x14ac:dyDescent="0.3">
      <c r="A73" s="10"/>
      <c r="B73" s="10"/>
      <c r="C73" s="10"/>
      <c r="D73" s="10"/>
      <c r="E73" s="10"/>
      <c r="F73" s="10"/>
    </row>
    <row r="74" spans="1:6" ht="30" customHeight="1" x14ac:dyDescent="0.3">
      <c r="A74" s="10"/>
      <c r="B74" s="10"/>
      <c r="C74" s="10"/>
      <c r="D74" s="10"/>
      <c r="E74" s="10"/>
      <c r="F74" s="10"/>
    </row>
    <row r="75" spans="1:6" ht="30" customHeight="1" x14ac:dyDescent="0.3">
      <c r="A75" s="10"/>
      <c r="B75" s="10"/>
      <c r="C75" s="10"/>
      <c r="D75" s="10"/>
      <c r="E75" s="10"/>
      <c r="F75" s="10"/>
    </row>
    <row r="76" spans="1:6" ht="30" customHeight="1" x14ac:dyDescent="0.3">
      <c r="A76" s="10"/>
      <c r="B76" s="10"/>
      <c r="C76" s="10"/>
      <c r="D76" s="10"/>
      <c r="E76" s="10"/>
      <c r="F76" s="10"/>
    </row>
    <row r="77" spans="1:6" ht="30" customHeight="1" x14ac:dyDescent="0.3">
      <c r="A77" s="10"/>
      <c r="B77" s="10"/>
      <c r="C77" s="10"/>
      <c r="D77" s="10"/>
      <c r="E77" s="10"/>
      <c r="F77" s="10"/>
    </row>
    <row r="78" spans="1:6" ht="30" customHeight="1" x14ac:dyDescent="0.3">
      <c r="A78" s="10"/>
      <c r="B78" s="10"/>
      <c r="C78" s="10"/>
      <c r="D78" s="10"/>
      <c r="E78" s="10"/>
      <c r="F78" s="10"/>
    </row>
    <row r="79" spans="1:6" ht="30" customHeight="1" x14ac:dyDescent="0.3">
      <c r="A79" s="10"/>
      <c r="B79" s="10"/>
      <c r="C79" s="10"/>
      <c r="D79" s="10"/>
      <c r="E79" s="10"/>
      <c r="F79" s="10"/>
    </row>
    <row r="80" spans="1:6" ht="30" customHeight="1" x14ac:dyDescent="0.3">
      <c r="A80" s="10"/>
      <c r="B80" s="10"/>
      <c r="C80" s="10"/>
      <c r="D80" s="10"/>
      <c r="E80" s="10"/>
      <c r="F80" s="10"/>
    </row>
    <row r="81" spans="1:6" ht="30" customHeight="1" x14ac:dyDescent="0.3">
      <c r="A81" s="10"/>
      <c r="B81" s="10"/>
      <c r="C81" s="10"/>
      <c r="D81" s="10"/>
      <c r="E81" s="10"/>
      <c r="F81" s="10"/>
    </row>
    <row r="82" spans="1:6" ht="30" customHeight="1" x14ac:dyDescent="0.3">
      <c r="A82" s="10"/>
      <c r="B82" s="10"/>
      <c r="C82" s="10"/>
      <c r="D82" s="10"/>
      <c r="E82" s="10"/>
      <c r="F82" s="10"/>
    </row>
    <row r="83" spans="1:6" ht="30" customHeight="1" x14ac:dyDescent="0.3">
      <c r="A83" s="10"/>
      <c r="B83" s="10"/>
      <c r="C83" s="10"/>
      <c r="D83" s="10"/>
      <c r="E83" s="10"/>
      <c r="F83" s="10"/>
    </row>
    <row r="84" spans="1:6" ht="30" customHeight="1" x14ac:dyDescent="0.3">
      <c r="A84" s="10"/>
      <c r="B84" s="10"/>
      <c r="C84" s="10"/>
      <c r="D84" s="10"/>
      <c r="E84" s="10"/>
      <c r="F84" s="10"/>
    </row>
    <row r="85" spans="1:6" ht="30" customHeight="1" x14ac:dyDescent="0.3">
      <c r="A85" s="10"/>
      <c r="B85" s="10"/>
      <c r="C85" s="10"/>
      <c r="D85" s="10"/>
      <c r="E85" s="10"/>
      <c r="F85" s="10"/>
    </row>
    <row r="86" spans="1:6" ht="30" customHeight="1" x14ac:dyDescent="0.3">
      <c r="A86" s="10"/>
      <c r="B86" s="10"/>
      <c r="C86" s="10"/>
      <c r="D86" s="10"/>
      <c r="E86" s="10"/>
      <c r="F86" s="10"/>
    </row>
    <row r="87" spans="1:6" ht="30" customHeight="1" x14ac:dyDescent="0.3">
      <c r="A87" s="10"/>
      <c r="B87" s="10"/>
      <c r="C87" s="10"/>
      <c r="D87" s="10"/>
      <c r="E87" s="10"/>
      <c r="F87" s="10"/>
    </row>
    <row r="88" spans="1:6" ht="30" customHeight="1" x14ac:dyDescent="0.3">
      <c r="A88" s="10"/>
      <c r="B88" s="10"/>
      <c r="C88" s="10"/>
      <c r="D88" s="10"/>
      <c r="E88" s="10"/>
      <c r="F88" s="10"/>
    </row>
    <row r="89" spans="1:6" ht="30" customHeight="1" x14ac:dyDescent="0.3">
      <c r="A89" s="10"/>
      <c r="B89" s="10"/>
      <c r="C89" s="10"/>
      <c r="D89" s="10"/>
      <c r="E89" s="10"/>
      <c r="F89" s="10"/>
    </row>
    <row r="90" spans="1:6" ht="30" customHeight="1" x14ac:dyDescent="0.3">
      <c r="A90" s="10"/>
      <c r="B90" s="10"/>
      <c r="C90" s="10"/>
      <c r="D90" s="10"/>
      <c r="E90" s="10"/>
      <c r="F90" s="10"/>
    </row>
    <row r="91" spans="1:6" ht="30" customHeight="1" x14ac:dyDescent="0.3">
      <c r="A91" s="10"/>
      <c r="B91" s="10"/>
      <c r="C91" s="10"/>
      <c r="D91" s="10"/>
      <c r="E91" s="10"/>
      <c r="F91" s="10"/>
    </row>
    <row r="92" spans="1:6" ht="30" customHeight="1" x14ac:dyDescent="0.3">
      <c r="A92" s="10"/>
      <c r="B92" s="10"/>
      <c r="C92" s="10"/>
      <c r="D92" s="10"/>
      <c r="E92" s="10"/>
      <c r="F92" s="10"/>
    </row>
    <row r="93" spans="1:6" ht="30" customHeight="1" x14ac:dyDescent="0.3">
      <c r="A93" s="10"/>
      <c r="B93" s="10"/>
      <c r="C93" s="10"/>
      <c r="D93" s="10"/>
      <c r="E93" s="10"/>
      <c r="F93" s="10"/>
    </row>
    <row r="94" spans="1:6" ht="30" customHeight="1" x14ac:dyDescent="0.3">
      <c r="A94" s="10"/>
      <c r="B94" s="10"/>
      <c r="C94" s="10"/>
      <c r="D94" s="10"/>
      <c r="E94" s="10"/>
      <c r="F94" s="10"/>
    </row>
    <row r="95" spans="1:6" ht="30" customHeight="1" x14ac:dyDescent="0.3">
      <c r="A95" s="10"/>
      <c r="B95" s="10"/>
      <c r="C95" s="10"/>
      <c r="D95" s="10"/>
      <c r="E95" s="10"/>
      <c r="F95" s="10"/>
    </row>
    <row r="96" spans="1:6" ht="30" customHeight="1" x14ac:dyDescent="0.3">
      <c r="A96" s="10"/>
      <c r="B96" s="10"/>
      <c r="C96" s="10"/>
      <c r="D96" s="10"/>
      <c r="E96" s="10"/>
      <c r="F96" s="10"/>
    </row>
    <row r="97" spans="1:6" ht="30" customHeight="1" x14ac:dyDescent="0.3">
      <c r="A97" s="10"/>
      <c r="B97" s="10"/>
      <c r="C97" s="10"/>
      <c r="D97" s="10"/>
      <c r="E97" s="10"/>
      <c r="F97" s="10"/>
    </row>
    <row r="98" spans="1:6" ht="30" customHeight="1" x14ac:dyDescent="0.3">
      <c r="A98" s="10"/>
      <c r="B98" s="10"/>
      <c r="C98" s="10"/>
      <c r="D98" s="10"/>
      <c r="E98" s="10"/>
      <c r="F98" s="10"/>
    </row>
    <row r="99" spans="1:6" ht="30" customHeight="1" x14ac:dyDescent="0.3">
      <c r="A99" s="10"/>
      <c r="B99" s="10"/>
      <c r="C99" s="10"/>
      <c r="D99" s="10"/>
      <c r="E99" s="10"/>
      <c r="F99" s="10"/>
    </row>
    <row r="100" spans="1:6" ht="30" customHeight="1" x14ac:dyDescent="0.3">
      <c r="A100" s="10"/>
      <c r="B100" s="10"/>
      <c r="C100" s="10"/>
      <c r="D100" s="10"/>
      <c r="E100" s="10"/>
      <c r="F100" s="10"/>
    </row>
    <row r="101" spans="1:6" ht="30" customHeight="1" x14ac:dyDescent="0.3">
      <c r="A101" s="10"/>
      <c r="B101" s="10"/>
      <c r="C101" s="10"/>
      <c r="D101" s="10"/>
      <c r="E101" s="10"/>
      <c r="F101" s="10"/>
    </row>
    <row r="102" spans="1:6" ht="30" customHeight="1" x14ac:dyDescent="0.3">
      <c r="A102" s="10"/>
      <c r="B102" s="10"/>
      <c r="C102" s="10"/>
      <c r="D102" s="10"/>
      <c r="E102" s="10"/>
      <c r="F102" s="10"/>
    </row>
    <row r="103" spans="1:6" ht="30" customHeight="1" x14ac:dyDescent="0.3">
      <c r="A103" s="10"/>
      <c r="B103" s="10"/>
      <c r="C103" s="10"/>
      <c r="D103" s="10"/>
      <c r="E103" s="10"/>
      <c r="F103" s="10"/>
    </row>
    <row r="104" spans="1:6" ht="30" customHeight="1" x14ac:dyDescent="0.3">
      <c r="A104" s="10"/>
      <c r="B104" s="10"/>
      <c r="C104" s="10"/>
      <c r="D104" s="10"/>
      <c r="E104" s="10"/>
      <c r="F104" s="10"/>
    </row>
    <row r="105" spans="1:6" ht="30" customHeight="1" x14ac:dyDescent="0.3">
      <c r="A105" s="10"/>
      <c r="B105" s="10"/>
      <c r="C105" s="10"/>
      <c r="D105" s="10"/>
      <c r="E105" s="10"/>
      <c r="F105" s="10"/>
    </row>
    <row r="106" spans="1:6" ht="30" customHeight="1" x14ac:dyDescent="0.3">
      <c r="A106" s="10"/>
      <c r="B106" s="10"/>
      <c r="C106" s="10"/>
      <c r="D106" s="10"/>
      <c r="E106" s="10"/>
      <c r="F106" s="10"/>
    </row>
    <row r="107" spans="1:6" ht="30" customHeight="1" x14ac:dyDescent="0.3">
      <c r="A107" s="10"/>
      <c r="B107" s="10"/>
      <c r="C107" s="10"/>
      <c r="D107" s="10"/>
      <c r="E107" s="10"/>
      <c r="F107" s="10"/>
    </row>
    <row r="108" spans="1:6" ht="30" customHeight="1" x14ac:dyDescent="0.3">
      <c r="A108" s="10"/>
      <c r="B108" s="10"/>
      <c r="C108" s="10"/>
      <c r="D108" s="10"/>
      <c r="E108" s="10"/>
      <c r="F108" s="10"/>
    </row>
    <row r="109" spans="1:6" ht="30" customHeight="1" x14ac:dyDescent="0.3">
      <c r="A109" s="10"/>
      <c r="B109" s="10"/>
      <c r="C109" s="10"/>
      <c r="D109" s="10"/>
      <c r="E109" s="10"/>
      <c r="F109" s="10"/>
    </row>
    <row r="110" spans="1:6" ht="30" customHeight="1" x14ac:dyDescent="0.3">
      <c r="A110" s="10"/>
      <c r="B110" s="10"/>
      <c r="C110" s="10"/>
      <c r="D110" s="10"/>
      <c r="E110" s="10"/>
      <c r="F110" s="10"/>
    </row>
    <row r="111" spans="1:6" ht="30" customHeight="1" x14ac:dyDescent="0.3">
      <c r="A111" s="10"/>
      <c r="B111" s="10"/>
      <c r="C111" s="10"/>
      <c r="D111" s="10"/>
      <c r="E111" s="10"/>
      <c r="F111" s="10"/>
    </row>
    <row r="112" spans="1:6" ht="30" customHeight="1" x14ac:dyDescent="0.3">
      <c r="A112" s="10"/>
      <c r="B112" s="10"/>
      <c r="C112" s="10"/>
      <c r="D112" s="10"/>
      <c r="E112" s="10"/>
      <c r="F112" s="10"/>
    </row>
    <row r="113" spans="1:6" ht="30" customHeight="1" x14ac:dyDescent="0.3">
      <c r="A113" s="10"/>
      <c r="B113" s="10"/>
      <c r="C113" s="10"/>
      <c r="D113" s="10"/>
      <c r="E113" s="10"/>
      <c r="F113" s="10"/>
    </row>
    <row r="114" spans="1:6" ht="30" customHeight="1" x14ac:dyDescent="0.3">
      <c r="A114" s="10"/>
      <c r="B114" s="10"/>
      <c r="C114" s="10"/>
      <c r="D114" s="10"/>
      <c r="E114" s="10"/>
      <c r="F114" s="10"/>
    </row>
    <row r="115" spans="1:6" ht="30" customHeight="1" x14ac:dyDescent="0.3">
      <c r="A115" s="10"/>
      <c r="B115" s="10"/>
      <c r="C115" s="10"/>
      <c r="D115" s="10"/>
      <c r="E115" s="10"/>
      <c r="F115" s="10"/>
    </row>
    <row r="116" spans="1:6" ht="30" customHeight="1" x14ac:dyDescent="0.3">
      <c r="A116" s="10"/>
      <c r="B116" s="10"/>
      <c r="C116" s="10"/>
      <c r="D116" s="10"/>
      <c r="E116" s="10"/>
      <c r="F116" s="10"/>
    </row>
    <row r="117" spans="1:6" ht="30" customHeight="1" x14ac:dyDescent="0.3">
      <c r="A117" s="10"/>
      <c r="B117" s="10"/>
      <c r="C117" s="10"/>
      <c r="D117" s="10"/>
      <c r="E117" s="10"/>
      <c r="F117" s="10"/>
    </row>
    <row r="118" spans="1:6" ht="30" customHeight="1" x14ac:dyDescent="0.3">
      <c r="A118" s="10"/>
      <c r="B118" s="10"/>
      <c r="C118" s="10"/>
      <c r="D118" s="10"/>
      <c r="E118" s="10"/>
      <c r="F118" s="10"/>
    </row>
    <row r="119" spans="1:6" ht="30" customHeight="1" x14ac:dyDescent="0.3">
      <c r="A119" s="10"/>
      <c r="B119" s="10"/>
      <c r="C119" s="10"/>
      <c r="D119" s="10"/>
      <c r="E119" s="10"/>
      <c r="F119" s="10"/>
    </row>
    <row r="120" spans="1:6" ht="30" customHeight="1" x14ac:dyDescent="0.3">
      <c r="A120" s="10"/>
      <c r="B120" s="10"/>
      <c r="C120" s="10"/>
      <c r="D120" s="10"/>
      <c r="E120" s="10"/>
      <c r="F120" s="10"/>
    </row>
    <row r="121" spans="1:6" ht="30" customHeight="1" x14ac:dyDescent="0.3">
      <c r="A121" s="10"/>
      <c r="B121" s="10"/>
      <c r="C121" s="10"/>
      <c r="D121" s="10"/>
      <c r="E121" s="10"/>
      <c r="F121" s="10"/>
    </row>
    <row r="122" spans="1:6" ht="30" customHeight="1" x14ac:dyDescent="0.3">
      <c r="A122" s="10"/>
      <c r="B122" s="10"/>
      <c r="C122" s="10"/>
      <c r="D122" s="10"/>
      <c r="E122" s="10"/>
      <c r="F122" s="10"/>
    </row>
    <row r="123" spans="1:6" ht="30" customHeight="1" x14ac:dyDescent="0.3">
      <c r="A123" s="10"/>
      <c r="B123" s="10"/>
      <c r="C123" s="10"/>
      <c r="D123" s="10"/>
      <c r="E123" s="10"/>
      <c r="F123" s="10"/>
    </row>
    <row r="124" spans="1:6" ht="30" customHeight="1" x14ac:dyDescent="0.3">
      <c r="A124" s="10"/>
      <c r="B124" s="10"/>
      <c r="C124" s="10"/>
      <c r="D124" s="10"/>
      <c r="E124" s="10"/>
      <c r="F124" s="10"/>
    </row>
    <row r="125" spans="1:6" ht="30" customHeight="1" x14ac:dyDescent="0.3">
      <c r="A125" s="10"/>
      <c r="B125" s="10"/>
      <c r="C125" s="10"/>
      <c r="D125" s="10"/>
      <c r="E125" s="10"/>
      <c r="F125" s="10"/>
    </row>
    <row r="126" spans="1:6" ht="30" customHeight="1" x14ac:dyDescent="0.3">
      <c r="A126" s="10"/>
      <c r="B126" s="10"/>
      <c r="C126" s="10"/>
      <c r="D126" s="10"/>
      <c r="E126" s="10"/>
      <c r="F126" s="10"/>
    </row>
    <row r="127" spans="1:6" ht="30" customHeight="1" x14ac:dyDescent="0.3">
      <c r="A127" s="10"/>
      <c r="B127" s="10"/>
      <c r="C127" s="10"/>
      <c r="D127" s="10"/>
      <c r="E127" s="10"/>
      <c r="F127" s="10"/>
    </row>
    <row r="128" spans="1:6" ht="30" customHeight="1" x14ac:dyDescent="0.3">
      <c r="A128" s="10"/>
      <c r="B128" s="10"/>
      <c r="C128" s="10"/>
      <c r="D128" s="10"/>
      <c r="E128" s="10"/>
      <c r="F128" s="10"/>
    </row>
    <row r="129" spans="1:6" ht="30" customHeight="1" x14ac:dyDescent="0.3">
      <c r="A129" s="10"/>
      <c r="B129" s="10"/>
      <c r="C129" s="10"/>
      <c r="D129" s="10"/>
      <c r="E129" s="10"/>
      <c r="F129" s="10"/>
    </row>
    <row r="130" spans="1:6" ht="30" customHeight="1" x14ac:dyDescent="0.3">
      <c r="A130" s="10"/>
      <c r="B130" s="10"/>
      <c r="C130" s="10"/>
      <c r="D130" s="10"/>
      <c r="E130" s="10"/>
      <c r="F130" s="10"/>
    </row>
    <row r="131" spans="1:6" ht="30" customHeight="1" x14ac:dyDescent="0.3">
      <c r="A131" s="10"/>
      <c r="B131" s="10"/>
      <c r="C131" s="10"/>
      <c r="D131" s="10"/>
      <c r="E131" s="10"/>
      <c r="F131" s="10"/>
    </row>
    <row r="132" spans="1:6" ht="30" customHeight="1" x14ac:dyDescent="0.3">
      <c r="A132" s="10"/>
      <c r="B132" s="10"/>
      <c r="C132" s="10"/>
      <c r="D132" s="10"/>
      <c r="E132" s="10"/>
      <c r="F132" s="10"/>
    </row>
    <row r="133" spans="1:6" ht="30" customHeight="1" x14ac:dyDescent="0.3">
      <c r="A133" s="10"/>
      <c r="B133" s="10"/>
      <c r="C133" s="10"/>
      <c r="D133" s="10"/>
      <c r="E133" s="10"/>
      <c r="F133" s="10"/>
    </row>
    <row r="134" spans="1:6" ht="30" customHeight="1" x14ac:dyDescent="0.3">
      <c r="A134" s="10"/>
      <c r="B134" s="10"/>
      <c r="C134" s="10"/>
      <c r="D134" s="10"/>
      <c r="E134" s="10"/>
      <c r="F134" s="10"/>
    </row>
    <row r="135" spans="1:6" ht="30" customHeight="1" x14ac:dyDescent="0.3">
      <c r="A135" s="10"/>
      <c r="B135" s="10"/>
      <c r="C135" s="10"/>
      <c r="D135" s="10"/>
      <c r="E135" s="10"/>
      <c r="F135" s="10"/>
    </row>
    <row r="136" spans="1:6" ht="30" customHeight="1" x14ac:dyDescent="0.3">
      <c r="A136" s="10"/>
      <c r="B136" s="10"/>
      <c r="C136" s="10"/>
      <c r="D136" s="10"/>
      <c r="E136" s="10"/>
      <c r="F136" s="10"/>
    </row>
    <row r="137" spans="1:6" ht="30" customHeight="1" x14ac:dyDescent="0.3">
      <c r="A137" s="10"/>
      <c r="B137" s="10"/>
      <c r="C137" s="10"/>
      <c r="D137" s="10"/>
      <c r="E137" s="10"/>
      <c r="F137" s="10"/>
    </row>
    <row r="138" spans="1:6" ht="30" customHeight="1" x14ac:dyDescent="0.3">
      <c r="A138" s="10"/>
      <c r="B138" s="10"/>
      <c r="C138" s="10"/>
      <c r="D138" s="10"/>
      <c r="E138" s="10"/>
      <c r="F138" s="10"/>
    </row>
    <row r="139" spans="1:6" ht="30" customHeight="1" x14ac:dyDescent="0.3">
      <c r="A139" s="10"/>
      <c r="B139" s="10"/>
      <c r="C139" s="10"/>
      <c r="D139" s="10"/>
      <c r="E139" s="10"/>
      <c r="F139" s="10"/>
    </row>
    <row r="140" spans="1:6" ht="30" customHeight="1" x14ac:dyDescent="0.3">
      <c r="A140" s="10"/>
      <c r="B140" s="10"/>
      <c r="C140" s="10"/>
      <c r="D140" s="10"/>
      <c r="E140" s="10"/>
      <c r="F140" s="10"/>
    </row>
    <row r="141" spans="1:6" ht="30" customHeight="1" x14ac:dyDescent="0.3">
      <c r="A141" s="10"/>
      <c r="B141" s="10"/>
      <c r="C141" s="10"/>
      <c r="D141" s="10"/>
      <c r="E141" s="10"/>
      <c r="F141" s="10"/>
    </row>
    <row r="142" spans="1:6" ht="30" customHeight="1" x14ac:dyDescent="0.3">
      <c r="A142" s="10"/>
      <c r="B142" s="10"/>
      <c r="C142" s="10"/>
      <c r="D142" s="10"/>
      <c r="E142" s="10"/>
      <c r="F142" s="10"/>
    </row>
    <row r="143" spans="1:6" ht="30" customHeight="1" x14ac:dyDescent="0.3">
      <c r="A143" s="10"/>
      <c r="B143" s="10"/>
      <c r="C143" s="10"/>
      <c r="D143" s="10"/>
      <c r="E143" s="10"/>
      <c r="F143" s="10"/>
    </row>
    <row r="144" spans="1:6" ht="30" customHeight="1" x14ac:dyDescent="0.3">
      <c r="A144" s="10"/>
      <c r="B144" s="10"/>
      <c r="C144" s="10"/>
      <c r="D144" s="10"/>
      <c r="E144" s="10"/>
      <c r="F144" s="10"/>
    </row>
    <row r="145" spans="1:6" ht="30" customHeight="1" x14ac:dyDescent="0.3">
      <c r="A145" s="10"/>
      <c r="B145" s="10"/>
      <c r="C145" s="10"/>
      <c r="D145" s="10"/>
      <c r="E145" s="10"/>
      <c r="F145" s="10"/>
    </row>
    <row r="146" spans="1:6" ht="30" customHeight="1" x14ac:dyDescent="0.3">
      <c r="A146" s="10"/>
      <c r="B146" s="10"/>
      <c r="C146" s="10"/>
      <c r="D146" s="10"/>
      <c r="E146" s="10"/>
      <c r="F146" s="10"/>
    </row>
    <row r="147" spans="1:6" ht="30" customHeight="1" x14ac:dyDescent="0.3">
      <c r="A147" s="10"/>
      <c r="B147" s="10"/>
      <c r="C147" s="10"/>
      <c r="D147" s="10"/>
      <c r="E147" s="10"/>
      <c r="F147" s="10"/>
    </row>
    <row r="148" spans="1:6" ht="30" customHeight="1" x14ac:dyDescent="0.3">
      <c r="A148" s="10"/>
      <c r="B148" s="10"/>
      <c r="C148" s="10"/>
      <c r="D148" s="10"/>
      <c r="E148" s="10"/>
      <c r="F148" s="10"/>
    </row>
    <row r="149" spans="1:6" ht="30" customHeight="1" x14ac:dyDescent="0.3">
      <c r="A149" s="10"/>
      <c r="B149" s="10"/>
      <c r="C149" s="10"/>
      <c r="D149" s="10"/>
      <c r="E149" s="10"/>
      <c r="F149" s="10"/>
    </row>
  </sheetData>
  <sheetProtection insertColumns="0" insertRows="0" deleteColumns="0" deleteRows="0" selectLockedCells="1" autoFilter="0"/>
  <dataConsolidate/>
  <mergeCells count="2">
    <mergeCell ref="B1:F1"/>
    <mergeCell ref="C3:F3"/>
  </mergeCells>
  <conditionalFormatting sqref="F9">
    <cfRule type="cellIs" dxfId="49" priority="4" operator="lessThan">
      <formula>0</formula>
    </cfRule>
  </conditionalFormatting>
  <conditionalFormatting sqref="F26">
    <cfRule type="cellIs" dxfId="48" priority="1" operator="lessThan">
      <formula>0</formula>
    </cfRule>
  </conditionalFormatting>
  <dataValidations count="10">
    <dataValidation allowBlank="1" showInputMessage="1" showErrorMessage="1" errorTitle="ALERT" error="This cell is automatically populated and should not be overwitten. Overwriting this cell would break calculations in this worksheet." sqref="F6:F8 F12:F25" xr:uid="{00000000-0002-0000-0100-000001000000}"/>
    <dataValidation allowBlank="1" showInputMessage="1" showErrorMessage="1" prompt="Enter Monthly Income in this worksheet" sqref="A1:A2" xr:uid="{00000000-0002-0000-0100-000002000000}"/>
    <dataValidation allowBlank="1" showInputMessage="1" showErrorMessage="1" prompt="Company Name is automatically updated in this cell" sqref="B1:B2" xr:uid="{202A9E3C-6BBD-4123-A5B4-A9812DB96E3A}"/>
    <dataValidation allowBlank="1" showInputMessage="1" showErrorMessage="1" prompt="Enter Income details in this column under this heading. Use heading filters to find specific entries" sqref="B5" xr:uid="{00000000-0002-0000-0100-000005000000}"/>
    <dataValidation allowBlank="1" showInputMessage="1" showErrorMessage="1" prompt="Enter Estimated amount in this column under this heading" sqref="C5 C11" xr:uid="{00000000-0002-0000-0100-000006000000}"/>
    <dataValidation allowBlank="1" showInputMessage="1" showErrorMessage="1" prompt="Enter Actual amount in this column under this heading" sqref="D5 D11" xr:uid="{00000000-0002-0000-0100-000007000000}"/>
    <dataValidation allowBlank="1" showInputMessage="1" showErrorMessage="1" prompt="Difference of Estimated and Actual Income is automatically calculated in this column under this heading" sqref="F5" xr:uid="{00000000-0002-0000-0100-000008000000}"/>
    <dataValidation allowBlank="1" showInputMessage="1" showErrorMessage="1" prompt="Title is automatically updated in this cell. Enter Monthly Operating Expense details in table below" sqref="B3" xr:uid="{13FA8E51-17AB-44B4-B4A9-6771E2239657}"/>
    <dataValidation allowBlank="1" showInputMessage="1" showErrorMessage="1" prompt="Difference of Estimated and Actual Personnel Expenses is automatically calculated in this column under this heading" sqref="F11" xr:uid="{57823D83-6686-4709-9F8B-72BCFC1A4E34}"/>
    <dataValidation allowBlank="1" showInputMessage="1" showErrorMessage="1" prompt="Enter Personnel Expenses in this column under this heading. Use heading filters to find specific entries" sqref="B11" xr:uid="{B9608E7C-2D97-4E5D-A9A7-4D07DFED994D}"/>
  </dataValidations>
  <printOptions horizontalCentered="1"/>
  <pageMargins left="0.25" right="0.25" top="0.25" bottom="0.25" header="0" footer="0"/>
  <pageSetup scale="90"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103"/>
  <sheetViews>
    <sheetView showGridLines="0" view="pageBreakPreview" zoomScale="60" zoomScaleNormal="100" workbookViewId="0">
      <selection activeCell="G6" sqref="G6"/>
    </sheetView>
  </sheetViews>
  <sheetFormatPr defaultColWidth="9" defaultRowHeight="30" customHeight="1" x14ac:dyDescent="0.3"/>
  <cols>
    <col min="1" max="1" width="4.125" style="12" customWidth="1"/>
    <col min="2" max="6" width="25.625" style="12" customWidth="1"/>
    <col min="7" max="7" width="4.125" style="2" customWidth="1"/>
    <col min="8" max="16384" width="9" style="2"/>
  </cols>
  <sheetData>
    <row r="1" spans="1:6" ht="80.099999999999994" customHeight="1" x14ac:dyDescent="0.3">
      <c r="A1" s="1"/>
      <c r="B1" s="64" t="s">
        <v>31</v>
      </c>
      <c r="C1" s="64"/>
      <c r="D1" s="64"/>
      <c r="E1" s="64"/>
      <c r="F1" s="64"/>
    </row>
    <row r="2" spans="1:6" s="1" customFormat="1" ht="24.95" customHeight="1" x14ac:dyDescent="0.3">
      <c r="B2" s="58"/>
      <c r="C2" s="58"/>
      <c r="D2" s="58"/>
      <c r="E2" s="58"/>
      <c r="F2" s="58"/>
    </row>
    <row r="3" spans="1:6" ht="42" customHeight="1" x14ac:dyDescent="0.3">
      <c r="A3" s="1"/>
      <c r="B3" s="67" t="s">
        <v>47</v>
      </c>
      <c r="C3" s="67"/>
      <c r="D3" s="67"/>
      <c r="E3" s="67"/>
      <c r="F3" s="67"/>
    </row>
    <row r="4" spans="1:6" s="14" customFormat="1" ht="24.95" customHeight="1" x14ac:dyDescent="0.3"/>
    <row r="5" spans="1:6" ht="30" customHeight="1" x14ac:dyDescent="0.3">
      <c r="A5" s="1"/>
      <c r="B5" s="5" t="s">
        <v>25</v>
      </c>
      <c r="C5" s="15" t="s">
        <v>19</v>
      </c>
      <c r="D5" s="15" t="s">
        <v>20</v>
      </c>
      <c r="E5" s="17" t="s">
        <v>23</v>
      </c>
      <c r="F5" s="15" t="s">
        <v>21</v>
      </c>
    </row>
    <row r="6" spans="1:6" ht="30" customHeight="1" x14ac:dyDescent="0.3">
      <c r="A6" s="1"/>
      <c r="B6" s="32" t="s">
        <v>1</v>
      </c>
      <c r="C6" s="33">
        <v>3000</v>
      </c>
      <c r="D6" s="33">
        <v>2500</v>
      </c>
      <c r="E6" s="33">
        <f>OperatingExpenses[[#This Row],[ACTUAL]]+(10^-6)*ROW(OperatingExpenses[[#This Row],[ACTUAL]])</f>
        <v>2500.0000060000002</v>
      </c>
      <c r="F6" s="33">
        <f>OperatingExpenses[[#This Row],[ESTIMATED]]-OperatingExpenses[[#This Row],[ACTUAL]]</f>
        <v>500</v>
      </c>
    </row>
    <row r="7" spans="1:6" ht="30" customHeight="1" x14ac:dyDescent="0.3">
      <c r="A7" s="1"/>
      <c r="B7" s="34" t="s">
        <v>35</v>
      </c>
      <c r="C7" s="35">
        <v>2000</v>
      </c>
      <c r="D7" s="35">
        <v>2000</v>
      </c>
      <c r="E7" s="35">
        <f>OperatingExpenses[[#This Row],[ACTUAL]]+(10^-6)*ROW(OperatingExpenses[[#This Row],[ACTUAL]])</f>
        <v>2000.0000070000001</v>
      </c>
      <c r="F7" s="35">
        <f>OperatingExpenses[[#This Row],[ESTIMATED]]-OperatingExpenses[[#This Row],[ACTUAL]]</f>
        <v>0</v>
      </c>
    </row>
    <row r="8" spans="1:6" ht="30" customHeight="1" x14ac:dyDescent="0.3">
      <c r="A8" s="1"/>
      <c r="B8" s="32" t="s">
        <v>36</v>
      </c>
      <c r="C8" s="33">
        <v>1500</v>
      </c>
      <c r="D8" s="33">
        <v>2175</v>
      </c>
      <c r="E8" s="33">
        <f>OperatingExpenses[[#This Row],[ACTUAL]]+(10^-6)*ROW(OperatingExpenses[[#This Row],[ACTUAL]])</f>
        <v>2175.000008</v>
      </c>
      <c r="F8" s="16">
        <f>OperatingExpenses[[#This Row],[ESTIMATED]]-OperatingExpenses[[#This Row],[ACTUAL]]</f>
        <v>-675</v>
      </c>
    </row>
    <row r="9" spans="1:6" ht="30" customHeight="1" x14ac:dyDescent="0.3">
      <c r="A9" s="1"/>
      <c r="B9" s="34" t="s">
        <v>43</v>
      </c>
      <c r="C9" s="35">
        <v>2000</v>
      </c>
      <c r="D9" s="35">
        <v>1500</v>
      </c>
      <c r="E9" s="35">
        <f>OperatingExpenses[[#This Row],[ACTUAL]]+(10^-6)*ROW(OperatingExpenses[[#This Row],[ACTUAL]])</f>
        <v>1500.0000090000001</v>
      </c>
      <c r="F9" s="35">
        <f>OperatingExpenses[[#This Row],[ESTIMATED]]-OperatingExpenses[[#This Row],[ACTUAL]]</f>
        <v>500</v>
      </c>
    </row>
    <row r="10" spans="1:6" ht="30" customHeight="1" x14ac:dyDescent="0.3">
      <c r="A10" s="1"/>
      <c r="B10" s="32" t="s">
        <v>2</v>
      </c>
      <c r="C10" s="33">
        <v>1000</v>
      </c>
      <c r="D10" s="33">
        <v>1000</v>
      </c>
      <c r="E10" s="33">
        <f>OperatingExpenses[[#This Row],[ACTUAL]]+(10^-6)*ROW(OperatingExpenses[[#This Row],[ACTUAL]])</f>
        <v>1000.00001</v>
      </c>
      <c r="F10" s="33">
        <f>OperatingExpenses[[#This Row],[ESTIMATED]]-OperatingExpenses[[#This Row],[ACTUAL]]</f>
        <v>0</v>
      </c>
    </row>
    <row r="11" spans="1:6" ht="30" customHeight="1" x14ac:dyDescent="0.3">
      <c r="A11" s="1"/>
      <c r="B11" s="34" t="s">
        <v>37</v>
      </c>
      <c r="C11" s="35">
        <v>500</v>
      </c>
      <c r="D11" s="35">
        <v>525</v>
      </c>
      <c r="E11" s="35">
        <f>OperatingExpenses[[#This Row],[ACTUAL]]+(10^-6)*ROW(OperatingExpenses[[#This Row],[ACTUAL]])</f>
        <v>525.00001099999997</v>
      </c>
      <c r="F11" s="18">
        <f>OperatingExpenses[[#This Row],[ESTIMATED]]-OperatingExpenses[[#This Row],[ACTUAL]]</f>
        <v>-25</v>
      </c>
    </row>
    <row r="12" spans="1:6" ht="30" customHeight="1" x14ac:dyDescent="0.3">
      <c r="A12" s="1"/>
      <c r="B12" s="32" t="s">
        <v>3</v>
      </c>
      <c r="C12" s="33">
        <v>1300</v>
      </c>
      <c r="D12" s="33">
        <v>1275</v>
      </c>
      <c r="E12" s="33">
        <f>OperatingExpenses[[#This Row],[ACTUAL]]+(10^-6)*ROW(OperatingExpenses[[#This Row],[ACTUAL]])</f>
        <v>1275.000012</v>
      </c>
      <c r="F12" s="33">
        <f>OperatingExpenses[[#This Row],[ESTIMATED]]-OperatingExpenses[[#This Row],[ACTUAL]]</f>
        <v>25</v>
      </c>
    </row>
    <row r="13" spans="1:6" ht="30" customHeight="1" x14ac:dyDescent="0.3">
      <c r="A13" s="1"/>
      <c r="B13" s="34" t="s">
        <v>4</v>
      </c>
      <c r="C13" s="35">
        <v>2000</v>
      </c>
      <c r="D13" s="35">
        <v>2200</v>
      </c>
      <c r="E13" s="35">
        <f>OperatingExpenses[[#This Row],[ACTUAL]]+(10^-6)*ROW(OperatingExpenses[[#This Row],[ACTUAL]])</f>
        <v>2200.0000129999999</v>
      </c>
      <c r="F13" s="18">
        <f>OperatingExpenses[[#This Row],[ESTIMATED]]-OperatingExpenses[[#This Row],[ACTUAL]]</f>
        <v>-200</v>
      </c>
    </row>
    <row r="14" spans="1:6" ht="30" customHeight="1" x14ac:dyDescent="0.3">
      <c r="A14" s="1"/>
      <c r="B14" s="32" t="s">
        <v>38</v>
      </c>
      <c r="C14" s="33">
        <v>1000</v>
      </c>
      <c r="D14" s="33">
        <v>800</v>
      </c>
      <c r="E14" s="33">
        <f>OperatingExpenses[[#This Row],[ACTUAL]]+(10^-6)*ROW(OperatingExpenses[[#This Row],[ACTUAL]])</f>
        <v>800.00001399999996</v>
      </c>
      <c r="F14" s="33">
        <f>OperatingExpenses[[#This Row],[ESTIMATED]]-OperatingExpenses[[#This Row],[ACTUAL]]</f>
        <v>200</v>
      </c>
    </row>
    <row r="15" spans="1:6" ht="30" customHeight="1" x14ac:dyDescent="0.3">
      <c r="A15" s="1"/>
      <c r="B15" s="34" t="s">
        <v>39</v>
      </c>
      <c r="C15" s="35">
        <v>4500</v>
      </c>
      <c r="D15" s="35">
        <v>4600</v>
      </c>
      <c r="E15" s="35">
        <f>OperatingExpenses[[#This Row],[ACTUAL]]+(10^-6)*ROW(OperatingExpenses[[#This Row],[ACTUAL]])</f>
        <v>4600.0000149999996</v>
      </c>
      <c r="F15" s="18">
        <f>OperatingExpenses[[#This Row],[ESTIMATED]]-OperatingExpenses[[#This Row],[ACTUAL]]</f>
        <v>-100</v>
      </c>
    </row>
    <row r="16" spans="1:6" ht="30" customHeight="1" x14ac:dyDescent="0.3">
      <c r="A16" s="1"/>
      <c r="B16" s="32" t="s">
        <v>5</v>
      </c>
      <c r="C16" s="33">
        <v>800</v>
      </c>
      <c r="D16" s="33">
        <v>750</v>
      </c>
      <c r="E16" s="33">
        <f>OperatingExpenses[[#This Row],[ACTUAL]]+(10^-6)*ROW(OperatingExpenses[[#This Row],[ACTUAL]])</f>
        <v>750.00001599999996</v>
      </c>
      <c r="F16" s="33">
        <f>OperatingExpenses[[#This Row],[ESTIMATED]]-OperatingExpenses[[#This Row],[ACTUAL]]</f>
        <v>50</v>
      </c>
    </row>
    <row r="17" spans="1:7" ht="30" customHeight="1" x14ac:dyDescent="0.3">
      <c r="A17" s="1"/>
      <c r="B17" s="34" t="s">
        <v>6</v>
      </c>
      <c r="C17" s="35">
        <v>400</v>
      </c>
      <c r="D17" s="35">
        <v>350</v>
      </c>
      <c r="E17" s="35">
        <f>OperatingExpenses[[#This Row],[ACTUAL]]+(10^-6)*ROW(OperatingExpenses[[#This Row],[ACTUAL]])</f>
        <v>350.00001700000001</v>
      </c>
      <c r="F17" s="35">
        <f>OperatingExpenses[[#This Row],[ESTIMATED]]-OperatingExpenses[[#This Row],[ACTUAL]]</f>
        <v>50</v>
      </c>
    </row>
    <row r="18" spans="1:7" ht="30" customHeight="1" x14ac:dyDescent="0.3">
      <c r="A18" s="1"/>
      <c r="B18" s="32" t="s">
        <v>7</v>
      </c>
      <c r="C18" s="33">
        <v>4100</v>
      </c>
      <c r="D18" s="33">
        <v>4500</v>
      </c>
      <c r="E18" s="33">
        <f>OperatingExpenses[[#This Row],[ACTUAL]]+(10^-6)*ROW(OperatingExpenses[[#This Row],[ACTUAL]])</f>
        <v>4500.0000179999997</v>
      </c>
      <c r="F18" s="16">
        <f>OperatingExpenses[[#This Row],[ESTIMATED]]-OperatingExpenses[[#This Row],[ACTUAL]]</f>
        <v>-400</v>
      </c>
    </row>
    <row r="19" spans="1:7" ht="30" customHeight="1" x14ac:dyDescent="0.3">
      <c r="A19" s="1"/>
      <c r="B19" s="34" t="s">
        <v>8</v>
      </c>
      <c r="C19" s="35">
        <v>350</v>
      </c>
      <c r="D19" s="35">
        <v>400</v>
      </c>
      <c r="E19" s="35">
        <f>OperatingExpenses[[#This Row],[ACTUAL]]+(10^-6)*ROW(OperatingExpenses[[#This Row],[ACTUAL]])</f>
        <v>400.00001900000001</v>
      </c>
      <c r="F19" s="18">
        <f>OperatingExpenses[[#This Row],[ESTIMATED]]-OperatingExpenses[[#This Row],[ACTUAL]]</f>
        <v>-50</v>
      </c>
    </row>
    <row r="20" spans="1:7" ht="30" customHeight="1" x14ac:dyDescent="0.3">
      <c r="A20" s="1"/>
      <c r="B20" s="32" t="s">
        <v>9</v>
      </c>
      <c r="C20" s="33">
        <v>900</v>
      </c>
      <c r="D20" s="33">
        <v>840</v>
      </c>
      <c r="E20" s="33">
        <f>OperatingExpenses[[#This Row],[ACTUAL]]+(10^-6)*ROW(OperatingExpenses[[#This Row],[ACTUAL]])</f>
        <v>840.00001999999995</v>
      </c>
      <c r="F20" s="33">
        <f>OperatingExpenses[[#This Row],[ESTIMATED]]-OperatingExpenses[[#This Row],[ACTUAL]]</f>
        <v>60</v>
      </c>
    </row>
    <row r="21" spans="1:7" ht="30" customHeight="1" x14ac:dyDescent="0.3">
      <c r="A21" s="1"/>
      <c r="B21" s="34" t="s">
        <v>10</v>
      </c>
      <c r="C21" s="35">
        <v>5000</v>
      </c>
      <c r="D21" s="35">
        <v>4500</v>
      </c>
      <c r="E21" s="35">
        <f>OperatingExpenses[[#This Row],[ACTUAL]]+(10^-6)*ROW(OperatingExpenses[[#This Row],[ACTUAL]])</f>
        <v>4500.0000209999998</v>
      </c>
      <c r="F21" s="35">
        <f>OperatingExpenses[[#This Row],[ESTIMATED]]-OperatingExpenses[[#This Row],[ACTUAL]]</f>
        <v>500</v>
      </c>
    </row>
    <row r="22" spans="1:7" ht="30" customHeight="1" x14ac:dyDescent="0.3">
      <c r="A22" s="1"/>
      <c r="B22" s="32" t="s">
        <v>11</v>
      </c>
      <c r="C22" s="33">
        <v>3000</v>
      </c>
      <c r="D22" s="33">
        <v>3200</v>
      </c>
      <c r="E22" s="33">
        <f>OperatingExpenses[[#This Row],[ACTUAL]]+(10^-6)*ROW(OperatingExpenses[[#This Row],[ACTUAL]])</f>
        <v>3200.0000220000002</v>
      </c>
      <c r="F22" s="16">
        <f>OperatingExpenses[[#This Row],[ESTIMATED]]-OperatingExpenses[[#This Row],[ACTUAL]]</f>
        <v>-200</v>
      </c>
    </row>
    <row r="23" spans="1:7" ht="30" customHeight="1" x14ac:dyDescent="0.3">
      <c r="A23" s="1"/>
      <c r="B23" s="34" t="s">
        <v>12</v>
      </c>
      <c r="C23" s="35">
        <v>250</v>
      </c>
      <c r="D23" s="35">
        <v>280</v>
      </c>
      <c r="E23" s="35">
        <f>OperatingExpenses[[#This Row],[ACTUAL]]+(10^-6)*ROW(OperatingExpenses[[#This Row],[ACTUAL]])</f>
        <v>280.000023</v>
      </c>
      <c r="F23" s="18">
        <f>OperatingExpenses[[#This Row],[ESTIMATED]]-OperatingExpenses[[#This Row],[ACTUAL]]</f>
        <v>-30</v>
      </c>
    </row>
    <row r="24" spans="1:7" ht="30" customHeight="1" x14ac:dyDescent="0.3">
      <c r="A24" s="1"/>
      <c r="B24" s="32" t="s">
        <v>13</v>
      </c>
      <c r="C24" s="33">
        <v>1400</v>
      </c>
      <c r="D24" s="33">
        <v>1385</v>
      </c>
      <c r="E24" s="33">
        <f>OperatingExpenses[[#This Row],[ACTUAL]]+(10^-6)*ROW(OperatingExpenses[[#This Row],[ACTUAL]])</f>
        <v>1385.0000239999999</v>
      </c>
      <c r="F24" s="33">
        <f>OperatingExpenses[[#This Row],[ESTIMATED]]-OperatingExpenses[[#This Row],[ACTUAL]]</f>
        <v>15</v>
      </c>
    </row>
    <row r="25" spans="1:7" ht="30" customHeight="1" x14ac:dyDescent="0.3">
      <c r="A25" s="1"/>
      <c r="B25" s="34" t="s">
        <v>0</v>
      </c>
      <c r="C25" s="35">
        <v>1000</v>
      </c>
      <c r="D25" s="35">
        <v>750</v>
      </c>
      <c r="E25" s="35">
        <f>OperatingExpenses[[#This Row],[ACTUAL]]+(10^-6)*ROW(OperatingExpenses[[#This Row],[ACTUAL]])</f>
        <v>750.00002500000005</v>
      </c>
      <c r="F25" s="35">
        <f>OperatingExpenses[[#This Row],[ESTIMATED]]-OperatingExpenses[[#This Row],[ACTUAL]]</f>
        <v>250</v>
      </c>
    </row>
    <row r="26" spans="1:7" ht="30" customHeight="1" x14ac:dyDescent="0.3">
      <c r="A26" s="1"/>
      <c r="B26" s="32" t="s">
        <v>0</v>
      </c>
      <c r="C26" s="33">
        <v>1000</v>
      </c>
      <c r="D26" s="33">
        <v>750</v>
      </c>
      <c r="E26" s="33">
        <f>OperatingExpenses[[#This Row],[ACTUAL]]+(10^-6)*ROW(OperatingExpenses[[#This Row],[ACTUAL]])</f>
        <v>750.00002600000005</v>
      </c>
      <c r="F26" s="33">
        <f>OperatingExpenses[[#This Row],[ESTIMATED]]-OperatingExpenses[[#This Row],[ACTUAL]]</f>
        <v>250</v>
      </c>
    </row>
    <row r="27" spans="1:7" ht="30" customHeight="1" x14ac:dyDescent="0.3">
      <c r="A27" s="1"/>
      <c r="B27" s="34" t="s">
        <v>0</v>
      </c>
      <c r="C27" s="35">
        <v>1000</v>
      </c>
      <c r="D27" s="35">
        <v>750</v>
      </c>
      <c r="E27" s="35">
        <f>OperatingExpenses[[#This Row],[ACTUAL]]+(10^-6)*ROW(OperatingExpenses[[#This Row],[ACTUAL]])</f>
        <v>750.00002700000005</v>
      </c>
      <c r="F27" s="35">
        <f>OperatingExpenses[[#This Row],[ESTIMATED]]-OperatingExpenses[[#This Row],[ACTUAL]]</f>
        <v>250</v>
      </c>
      <c r="G27" s="1"/>
    </row>
    <row r="28" spans="1:7" ht="30" customHeight="1" x14ac:dyDescent="0.3">
      <c r="A28" s="1"/>
      <c r="B28" s="32" t="s">
        <v>0</v>
      </c>
      <c r="C28" s="33">
        <v>1000</v>
      </c>
      <c r="D28" s="33">
        <v>750</v>
      </c>
      <c r="E28" s="33">
        <f>OperatingExpenses[[#This Row],[ACTUAL]]+(10^-6)*ROW(OperatingExpenses[[#This Row],[ACTUAL]])</f>
        <v>750.00002800000004</v>
      </c>
      <c r="F28" s="33">
        <f>OperatingExpenses[[#This Row],[ESTIMATED]]-OperatingExpenses[[#This Row],[ACTUAL]]</f>
        <v>250</v>
      </c>
      <c r="G28" s="1"/>
    </row>
    <row r="29" spans="1:7" ht="30" customHeight="1" x14ac:dyDescent="0.3">
      <c r="A29" s="1"/>
      <c r="B29" s="34" t="s">
        <v>0</v>
      </c>
      <c r="C29" s="35">
        <v>1000</v>
      </c>
      <c r="D29" s="35">
        <v>750</v>
      </c>
      <c r="E29" s="35">
        <f>OperatingExpenses[[#This Row],[ACTUAL]]+(10^-6)*ROW(OperatingExpenses[[#This Row],[ACTUAL]])</f>
        <v>750.00002900000004</v>
      </c>
      <c r="F29" s="35">
        <f>OperatingExpenses[[#This Row],[ESTIMATED]]-OperatingExpenses[[#This Row],[ACTUAL]]</f>
        <v>250</v>
      </c>
      <c r="G29" s="1"/>
    </row>
    <row r="30" spans="1:7" ht="30" customHeight="1" x14ac:dyDescent="0.3">
      <c r="A30" s="1"/>
      <c r="B30" s="54" t="s">
        <v>46</v>
      </c>
      <c r="C30" s="55">
        <f>SUBTOTAL(109,OperatingExpenses[ESTIMATED])</f>
        <v>40000</v>
      </c>
      <c r="D30" s="55">
        <f>SUBTOTAL(109,OperatingExpenses[ACTUAL])</f>
        <v>38530</v>
      </c>
      <c r="E30" s="56"/>
      <c r="F30" s="57">
        <f>SUBTOTAL(109,OperatingExpenses[DIFFERENCE])</f>
        <v>1470</v>
      </c>
      <c r="G30" s="1"/>
    </row>
    <row r="31" spans="1:7" ht="30" customHeight="1" x14ac:dyDescent="0.3">
      <c r="A31" s="1"/>
      <c r="B31" s="1"/>
      <c r="C31" s="1"/>
      <c r="D31" s="1"/>
      <c r="E31" s="1"/>
      <c r="F31" s="1"/>
      <c r="G31" s="1"/>
    </row>
    <row r="32" spans="1:7" ht="30" customHeight="1" x14ac:dyDescent="0.3">
      <c r="A32" s="1"/>
      <c r="B32" s="1"/>
      <c r="C32" s="1"/>
      <c r="D32" s="1"/>
      <c r="E32" s="1"/>
      <c r="F32" s="1"/>
      <c r="G32" s="1"/>
    </row>
    <row r="33" spans="1:7" ht="30" customHeight="1" x14ac:dyDescent="0.3">
      <c r="A33" s="1"/>
      <c r="B33" s="1"/>
      <c r="C33" s="1"/>
      <c r="D33" s="1"/>
      <c r="E33" s="1"/>
      <c r="F33" s="1"/>
      <c r="G33" s="1"/>
    </row>
    <row r="34" spans="1:7" ht="30" customHeight="1" x14ac:dyDescent="0.3">
      <c r="A34" s="1"/>
      <c r="B34" s="1"/>
      <c r="C34" s="1"/>
      <c r="D34" s="1"/>
      <c r="E34" s="1"/>
      <c r="F34" s="1"/>
      <c r="G34" s="1"/>
    </row>
    <row r="35" spans="1:7" ht="30" customHeight="1" x14ac:dyDescent="0.3">
      <c r="A35" s="1"/>
      <c r="B35" s="1"/>
      <c r="C35" s="1"/>
      <c r="D35" s="1"/>
      <c r="E35" s="1"/>
      <c r="F35" s="1"/>
      <c r="G35" s="1"/>
    </row>
    <row r="36" spans="1:7" ht="30" customHeight="1" x14ac:dyDescent="0.3">
      <c r="A36" s="1"/>
      <c r="B36" s="1"/>
      <c r="C36" s="1"/>
      <c r="D36" s="1"/>
      <c r="E36" s="1"/>
      <c r="F36" s="1"/>
      <c r="G36" s="1"/>
    </row>
    <row r="37" spans="1:7" ht="30" customHeight="1" x14ac:dyDescent="0.3">
      <c r="A37" s="1"/>
      <c r="B37" s="1"/>
      <c r="C37" s="1"/>
      <c r="D37" s="1"/>
      <c r="E37" s="1"/>
      <c r="F37" s="1"/>
      <c r="G37" s="1"/>
    </row>
    <row r="38" spans="1:7" ht="30" customHeight="1" x14ac:dyDescent="0.3">
      <c r="A38" s="1"/>
      <c r="B38" s="1"/>
      <c r="C38" s="1"/>
      <c r="D38" s="1"/>
      <c r="E38" s="1"/>
      <c r="F38" s="1"/>
      <c r="G38" s="1"/>
    </row>
    <row r="39" spans="1:7" ht="30" customHeight="1" x14ac:dyDescent="0.3">
      <c r="A39" s="1"/>
      <c r="B39" s="1"/>
      <c r="C39" s="1"/>
      <c r="D39" s="1"/>
      <c r="E39" s="1"/>
      <c r="F39" s="1"/>
      <c r="G39" s="1"/>
    </row>
    <row r="40" spans="1:7" ht="30" customHeight="1" x14ac:dyDescent="0.3">
      <c r="A40" s="1"/>
      <c r="B40" s="1"/>
      <c r="C40" s="1"/>
      <c r="D40" s="1"/>
      <c r="E40" s="1"/>
      <c r="F40" s="1"/>
      <c r="G40" s="1"/>
    </row>
    <row r="41" spans="1:7" ht="30" customHeight="1" x14ac:dyDescent="0.3">
      <c r="A41" s="1"/>
      <c r="B41" s="1"/>
      <c r="C41" s="1"/>
      <c r="D41" s="1"/>
      <c r="E41" s="1"/>
      <c r="F41" s="1"/>
      <c r="G41" s="1"/>
    </row>
    <row r="42" spans="1:7" ht="30" customHeight="1" x14ac:dyDescent="0.3">
      <c r="A42" s="1"/>
      <c r="B42" s="1"/>
      <c r="C42" s="1"/>
      <c r="D42" s="1"/>
      <c r="E42" s="1"/>
      <c r="F42" s="1"/>
      <c r="G42" s="1"/>
    </row>
    <row r="43" spans="1:7" ht="30" customHeight="1" x14ac:dyDescent="0.3">
      <c r="A43" s="1"/>
      <c r="B43" s="1"/>
      <c r="C43" s="1"/>
      <c r="D43" s="1"/>
      <c r="E43" s="1"/>
      <c r="F43" s="1"/>
      <c r="G43" s="1"/>
    </row>
    <row r="44" spans="1:7" ht="30" customHeight="1" x14ac:dyDescent="0.3">
      <c r="A44" s="1"/>
      <c r="B44" s="1"/>
      <c r="C44" s="1"/>
      <c r="D44" s="1"/>
      <c r="E44" s="1"/>
      <c r="F44" s="1"/>
      <c r="G44" s="1"/>
    </row>
    <row r="45" spans="1:7" ht="30" customHeight="1" x14ac:dyDescent="0.3">
      <c r="A45" s="1"/>
      <c r="B45" s="1"/>
      <c r="C45" s="1"/>
      <c r="D45" s="1"/>
      <c r="E45" s="1"/>
      <c r="F45" s="1"/>
      <c r="G45" s="1"/>
    </row>
    <row r="46" spans="1:7" ht="30" customHeight="1" x14ac:dyDescent="0.3">
      <c r="A46" s="1"/>
      <c r="B46" s="1"/>
      <c r="C46" s="1"/>
      <c r="D46" s="1"/>
      <c r="E46" s="1"/>
      <c r="F46" s="1"/>
      <c r="G46" s="1"/>
    </row>
    <row r="47" spans="1:7" ht="30" customHeight="1" x14ac:dyDescent="0.3">
      <c r="A47" s="1"/>
      <c r="B47" s="1"/>
      <c r="C47" s="1"/>
      <c r="D47" s="1"/>
      <c r="E47" s="1"/>
      <c r="F47" s="1"/>
      <c r="G47" s="1"/>
    </row>
    <row r="48" spans="1:7" ht="30" customHeight="1" x14ac:dyDescent="0.3">
      <c r="A48" s="1"/>
      <c r="B48" s="1"/>
      <c r="C48" s="1"/>
      <c r="D48" s="1"/>
      <c r="E48" s="1"/>
      <c r="F48" s="1"/>
      <c r="G48" s="1"/>
    </row>
    <row r="49" spans="1:7" ht="30" customHeight="1" x14ac:dyDescent="0.3">
      <c r="A49" s="1"/>
      <c r="B49" s="1"/>
      <c r="C49" s="1"/>
      <c r="D49" s="1"/>
      <c r="E49" s="1"/>
      <c r="F49" s="1"/>
      <c r="G49" s="1"/>
    </row>
    <row r="50" spans="1:7" ht="30" customHeight="1" x14ac:dyDescent="0.3">
      <c r="A50" s="1"/>
      <c r="B50" s="1"/>
      <c r="C50" s="1"/>
      <c r="D50" s="1"/>
      <c r="E50" s="1"/>
      <c r="F50" s="1"/>
      <c r="G50" s="1"/>
    </row>
    <row r="51" spans="1:7" ht="30" customHeight="1" x14ac:dyDescent="0.3">
      <c r="A51" s="1"/>
      <c r="B51" s="1"/>
      <c r="C51" s="1"/>
      <c r="D51" s="1"/>
      <c r="E51" s="1"/>
      <c r="F51" s="1"/>
      <c r="G51" s="1"/>
    </row>
    <row r="52" spans="1:7" ht="30" customHeight="1" x14ac:dyDescent="0.3">
      <c r="A52" s="1"/>
      <c r="B52" s="1"/>
      <c r="C52" s="1"/>
      <c r="D52" s="1"/>
      <c r="E52" s="1"/>
      <c r="F52" s="1"/>
      <c r="G52" s="1"/>
    </row>
    <row r="53" spans="1:7" ht="30" customHeight="1" x14ac:dyDescent="0.3">
      <c r="A53" s="1"/>
      <c r="B53" s="1"/>
      <c r="C53" s="1"/>
      <c r="D53" s="1"/>
      <c r="E53" s="1"/>
      <c r="F53" s="1"/>
      <c r="G53" s="1"/>
    </row>
    <row r="54" spans="1:7" ht="30" customHeight="1" x14ac:dyDescent="0.3">
      <c r="A54" s="1"/>
      <c r="B54" s="1"/>
      <c r="C54" s="1"/>
      <c r="D54" s="1"/>
      <c r="E54" s="1"/>
      <c r="F54" s="1"/>
      <c r="G54" s="1"/>
    </row>
    <row r="55" spans="1:7" ht="30" customHeight="1" x14ac:dyDescent="0.3">
      <c r="A55" s="1"/>
      <c r="B55" s="1"/>
      <c r="C55" s="1"/>
      <c r="D55" s="1"/>
      <c r="E55" s="1"/>
      <c r="F55" s="1"/>
      <c r="G55" s="1"/>
    </row>
    <row r="56" spans="1:7" ht="30" customHeight="1" x14ac:dyDescent="0.3">
      <c r="A56" s="1"/>
      <c r="B56" s="1"/>
      <c r="C56" s="1"/>
      <c r="D56" s="1"/>
      <c r="E56" s="1"/>
      <c r="F56" s="1"/>
      <c r="G56" s="1"/>
    </row>
    <row r="57" spans="1:7" ht="30" customHeight="1" x14ac:dyDescent="0.3">
      <c r="A57" s="1"/>
      <c r="B57" s="1"/>
      <c r="C57" s="1"/>
      <c r="D57" s="1"/>
      <c r="E57" s="1"/>
      <c r="F57" s="1"/>
      <c r="G57" s="1"/>
    </row>
    <row r="58" spans="1:7" ht="30" customHeight="1" x14ac:dyDescent="0.3">
      <c r="A58" s="1"/>
      <c r="B58" s="1"/>
      <c r="C58" s="1"/>
      <c r="D58" s="1"/>
      <c r="E58" s="1"/>
      <c r="F58" s="1"/>
      <c r="G58" s="1"/>
    </row>
    <row r="59" spans="1:7" ht="30" customHeight="1" x14ac:dyDescent="0.3">
      <c r="A59" s="1"/>
      <c r="B59" s="1"/>
      <c r="C59" s="1"/>
      <c r="D59" s="1"/>
      <c r="E59" s="1"/>
      <c r="F59" s="1"/>
      <c r="G59" s="1"/>
    </row>
    <row r="60" spans="1:7" ht="30" customHeight="1" x14ac:dyDescent="0.3">
      <c r="A60" s="1"/>
      <c r="B60" s="1"/>
      <c r="C60" s="1"/>
      <c r="D60" s="1"/>
      <c r="E60" s="1"/>
      <c r="F60" s="1"/>
      <c r="G60" s="1"/>
    </row>
    <row r="61" spans="1:7" ht="30" customHeight="1" x14ac:dyDescent="0.3">
      <c r="A61" s="1"/>
      <c r="B61" s="1"/>
      <c r="C61" s="1"/>
      <c r="D61" s="1"/>
      <c r="E61" s="1"/>
      <c r="F61" s="1"/>
      <c r="G61" s="1"/>
    </row>
    <row r="62" spans="1:7" ht="30" customHeight="1" x14ac:dyDescent="0.3">
      <c r="A62" s="1"/>
      <c r="B62" s="1"/>
      <c r="C62" s="1"/>
      <c r="D62" s="1"/>
      <c r="E62" s="1"/>
      <c r="F62" s="1"/>
      <c r="G62" s="1"/>
    </row>
    <row r="63" spans="1:7" ht="30" customHeight="1" x14ac:dyDescent="0.3">
      <c r="A63" s="1"/>
      <c r="B63" s="1"/>
      <c r="C63" s="1"/>
      <c r="D63" s="1"/>
      <c r="E63" s="1"/>
      <c r="F63" s="1"/>
      <c r="G63" s="1"/>
    </row>
    <row r="64" spans="1:7" ht="30" customHeight="1" x14ac:dyDescent="0.3">
      <c r="A64" s="1"/>
      <c r="B64" s="1"/>
      <c r="C64" s="1"/>
      <c r="D64" s="1"/>
      <c r="E64" s="1"/>
      <c r="F64" s="1"/>
      <c r="G64" s="1"/>
    </row>
    <row r="65" spans="1:7" ht="30" customHeight="1" x14ac:dyDescent="0.3">
      <c r="A65" s="1"/>
      <c r="B65" s="1"/>
      <c r="C65" s="1"/>
      <c r="D65" s="1"/>
      <c r="E65" s="1"/>
      <c r="F65" s="1"/>
      <c r="G65" s="1"/>
    </row>
    <row r="66" spans="1:7" ht="30" customHeight="1" x14ac:dyDescent="0.3">
      <c r="A66" s="1"/>
      <c r="B66" s="1"/>
      <c r="C66" s="1"/>
      <c r="D66" s="1"/>
      <c r="E66" s="1"/>
      <c r="F66" s="1"/>
      <c r="G66" s="1"/>
    </row>
    <row r="67" spans="1:7" ht="30" customHeight="1" x14ac:dyDescent="0.3">
      <c r="A67" s="1"/>
      <c r="B67" s="1"/>
      <c r="C67" s="1"/>
      <c r="D67" s="1"/>
      <c r="E67" s="1"/>
      <c r="F67" s="1"/>
      <c r="G67" s="1"/>
    </row>
    <row r="68" spans="1:7" ht="30" customHeight="1" x14ac:dyDescent="0.3">
      <c r="A68" s="1"/>
      <c r="B68" s="1"/>
      <c r="C68" s="1"/>
      <c r="D68" s="1"/>
      <c r="E68" s="1"/>
      <c r="F68" s="1"/>
      <c r="G68" s="1"/>
    </row>
    <row r="69" spans="1:7" ht="30" customHeight="1" x14ac:dyDescent="0.3">
      <c r="A69" s="1"/>
      <c r="B69" s="1"/>
      <c r="C69" s="1"/>
      <c r="D69" s="1"/>
      <c r="E69" s="1"/>
      <c r="F69" s="1"/>
      <c r="G69" s="1"/>
    </row>
    <row r="70" spans="1:7" ht="30" customHeight="1" x14ac:dyDescent="0.3">
      <c r="A70" s="1"/>
      <c r="B70" s="1"/>
      <c r="C70" s="1"/>
      <c r="D70" s="1"/>
      <c r="E70" s="1"/>
      <c r="F70" s="1"/>
      <c r="G70" s="1"/>
    </row>
    <row r="71" spans="1:7" ht="30" customHeight="1" x14ac:dyDescent="0.3">
      <c r="A71" s="1"/>
      <c r="B71" s="1"/>
      <c r="C71" s="1"/>
      <c r="D71" s="1"/>
      <c r="E71" s="1"/>
      <c r="F71" s="1"/>
      <c r="G71" s="1"/>
    </row>
    <row r="72" spans="1:7" ht="30" customHeight="1" x14ac:dyDescent="0.3">
      <c r="A72" s="1"/>
      <c r="B72" s="1"/>
      <c r="C72" s="1"/>
      <c r="D72" s="1"/>
      <c r="E72" s="1"/>
      <c r="F72" s="1"/>
      <c r="G72" s="1"/>
    </row>
    <row r="73" spans="1:7" ht="30" customHeight="1" x14ac:dyDescent="0.3">
      <c r="A73" s="1"/>
      <c r="B73" s="1"/>
      <c r="C73" s="1"/>
      <c r="D73" s="1"/>
      <c r="E73" s="1"/>
      <c r="F73" s="1"/>
      <c r="G73" s="1"/>
    </row>
    <row r="74" spans="1:7" ht="30" customHeight="1" x14ac:dyDescent="0.3">
      <c r="A74" s="1"/>
      <c r="B74" s="1"/>
      <c r="C74" s="1"/>
      <c r="D74" s="1"/>
      <c r="E74" s="1"/>
      <c r="F74" s="1"/>
      <c r="G74" s="1"/>
    </row>
    <row r="75" spans="1:7" ht="30" customHeight="1" x14ac:dyDescent="0.3">
      <c r="A75" s="1"/>
      <c r="B75" s="1"/>
      <c r="C75" s="1"/>
      <c r="D75" s="1"/>
      <c r="E75" s="1"/>
      <c r="F75" s="1"/>
      <c r="G75" s="1"/>
    </row>
    <row r="76" spans="1:7" ht="30" customHeight="1" x14ac:dyDescent="0.3">
      <c r="A76" s="1"/>
      <c r="B76" s="1"/>
      <c r="C76" s="1"/>
      <c r="D76" s="1"/>
      <c r="E76" s="1"/>
      <c r="F76" s="1"/>
      <c r="G76" s="1"/>
    </row>
    <row r="77" spans="1:7" ht="30" customHeight="1" x14ac:dyDescent="0.3">
      <c r="A77" s="1"/>
      <c r="B77" s="1"/>
      <c r="C77" s="1"/>
      <c r="D77" s="1"/>
      <c r="E77" s="1"/>
      <c r="F77" s="1"/>
      <c r="G77" s="1"/>
    </row>
    <row r="78" spans="1:7" ht="30" customHeight="1" x14ac:dyDescent="0.3">
      <c r="A78" s="1"/>
      <c r="B78" s="1"/>
      <c r="C78" s="1"/>
      <c r="D78" s="1"/>
      <c r="E78" s="1"/>
      <c r="F78" s="1"/>
      <c r="G78" s="1"/>
    </row>
    <row r="79" spans="1:7" ht="30" customHeight="1" x14ac:dyDescent="0.3">
      <c r="A79" s="1"/>
      <c r="B79" s="1"/>
      <c r="C79" s="1"/>
      <c r="D79" s="1"/>
      <c r="E79" s="1"/>
      <c r="F79" s="1"/>
      <c r="G79" s="1"/>
    </row>
    <row r="80" spans="1:7" ht="30" customHeight="1" x14ac:dyDescent="0.3">
      <c r="A80" s="1"/>
      <c r="B80" s="1"/>
      <c r="C80" s="1"/>
      <c r="D80" s="1"/>
      <c r="E80" s="1"/>
      <c r="F80" s="1"/>
      <c r="G80" s="1"/>
    </row>
    <row r="81" spans="1:7" ht="30" customHeight="1" x14ac:dyDescent="0.3">
      <c r="A81" s="1"/>
      <c r="B81" s="1"/>
      <c r="C81" s="1"/>
      <c r="D81" s="1"/>
      <c r="E81" s="1"/>
      <c r="F81" s="1"/>
      <c r="G81" s="1"/>
    </row>
    <row r="82" spans="1:7" ht="30" customHeight="1" x14ac:dyDescent="0.3">
      <c r="A82" s="1"/>
      <c r="B82" s="1"/>
      <c r="C82" s="1"/>
      <c r="D82" s="1"/>
      <c r="E82" s="1"/>
      <c r="F82" s="1"/>
      <c r="G82" s="1"/>
    </row>
    <row r="83" spans="1:7" ht="30" customHeight="1" x14ac:dyDescent="0.3">
      <c r="A83" s="1"/>
      <c r="B83" s="1"/>
      <c r="C83" s="1"/>
      <c r="D83" s="1"/>
      <c r="E83" s="1"/>
      <c r="F83" s="1"/>
      <c r="G83" s="1"/>
    </row>
    <row r="84" spans="1:7" ht="30" customHeight="1" x14ac:dyDescent="0.3">
      <c r="A84" s="1"/>
      <c r="B84" s="1"/>
      <c r="C84" s="1"/>
      <c r="D84" s="1"/>
      <c r="E84" s="1"/>
      <c r="F84" s="1"/>
      <c r="G84" s="1"/>
    </row>
    <row r="85" spans="1:7" ht="30" customHeight="1" x14ac:dyDescent="0.3">
      <c r="A85" s="1"/>
      <c r="B85" s="1"/>
      <c r="C85" s="1"/>
      <c r="D85" s="1"/>
      <c r="E85" s="1"/>
      <c r="F85" s="1"/>
      <c r="G85" s="1"/>
    </row>
    <row r="86" spans="1:7" ht="30" customHeight="1" x14ac:dyDescent="0.3">
      <c r="A86" s="1"/>
      <c r="B86" s="1"/>
      <c r="C86" s="1"/>
      <c r="D86" s="1"/>
      <c r="E86" s="1"/>
      <c r="F86" s="1"/>
      <c r="G86" s="1"/>
    </row>
    <row r="87" spans="1:7" ht="30" customHeight="1" x14ac:dyDescent="0.3">
      <c r="A87" s="1"/>
      <c r="B87" s="1"/>
      <c r="C87" s="1"/>
      <c r="D87" s="1"/>
      <c r="E87" s="1"/>
      <c r="F87" s="1"/>
      <c r="G87" s="1"/>
    </row>
    <row r="88" spans="1:7" ht="30" customHeight="1" x14ac:dyDescent="0.3">
      <c r="A88" s="1"/>
      <c r="B88" s="1"/>
      <c r="C88" s="1"/>
      <c r="D88" s="1"/>
      <c r="E88" s="1"/>
      <c r="F88" s="1"/>
      <c r="G88" s="1"/>
    </row>
    <row r="89" spans="1:7" ht="30" customHeight="1" x14ac:dyDescent="0.3">
      <c r="A89" s="1"/>
      <c r="B89" s="1"/>
      <c r="C89" s="1"/>
      <c r="D89" s="1"/>
      <c r="E89" s="1"/>
      <c r="F89" s="1"/>
      <c r="G89" s="1"/>
    </row>
    <row r="90" spans="1:7" ht="30" customHeight="1" x14ac:dyDescent="0.3">
      <c r="A90" s="1"/>
      <c r="B90" s="1"/>
      <c r="C90" s="1"/>
      <c r="D90" s="1"/>
      <c r="E90" s="1"/>
      <c r="F90" s="1"/>
      <c r="G90" s="1"/>
    </row>
    <row r="91" spans="1:7" ht="30" customHeight="1" x14ac:dyDescent="0.3">
      <c r="A91" s="1"/>
      <c r="B91" s="1"/>
      <c r="C91" s="1"/>
      <c r="D91" s="1"/>
      <c r="E91" s="1"/>
      <c r="F91" s="1"/>
      <c r="G91" s="1"/>
    </row>
    <row r="92" spans="1:7" ht="30" customHeight="1" x14ac:dyDescent="0.3">
      <c r="A92" s="1"/>
      <c r="B92" s="1"/>
      <c r="C92" s="1"/>
      <c r="D92" s="1"/>
      <c r="E92" s="1"/>
      <c r="F92" s="1"/>
      <c r="G92" s="1"/>
    </row>
    <row r="93" spans="1:7" ht="30" customHeight="1" x14ac:dyDescent="0.3">
      <c r="A93" s="1"/>
      <c r="B93" s="1"/>
      <c r="C93" s="1"/>
      <c r="D93" s="1"/>
      <c r="E93" s="1"/>
      <c r="F93" s="1"/>
      <c r="G93" s="1"/>
    </row>
    <row r="94" spans="1:7" ht="30" customHeight="1" x14ac:dyDescent="0.3">
      <c r="A94" s="1"/>
      <c r="B94" s="1"/>
      <c r="C94" s="1"/>
      <c r="D94" s="1"/>
      <c r="E94" s="1"/>
      <c r="F94" s="1"/>
      <c r="G94" s="1"/>
    </row>
    <row r="95" spans="1:7" ht="30" customHeight="1" x14ac:dyDescent="0.3">
      <c r="A95" s="1"/>
      <c r="B95" s="1"/>
      <c r="C95" s="1"/>
      <c r="D95" s="1"/>
      <c r="E95" s="1"/>
      <c r="F95" s="1"/>
      <c r="G95" s="1"/>
    </row>
    <row r="96" spans="1:7" ht="30" customHeight="1" x14ac:dyDescent="0.3">
      <c r="A96" s="1"/>
      <c r="B96" s="1"/>
      <c r="C96" s="1"/>
      <c r="D96" s="1"/>
      <c r="E96" s="1"/>
      <c r="F96" s="1"/>
      <c r="G96" s="1"/>
    </row>
    <row r="97" spans="1:7" ht="30" customHeight="1" x14ac:dyDescent="0.3">
      <c r="A97" s="1"/>
      <c r="B97" s="1"/>
      <c r="C97" s="1"/>
      <c r="D97" s="1"/>
      <c r="E97" s="1"/>
      <c r="F97" s="1"/>
      <c r="G97" s="1"/>
    </row>
    <row r="98" spans="1:7" ht="30" customHeight="1" x14ac:dyDescent="0.3">
      <c r="A98" s="1"/>
      <c r="B98" s="1"/>
      <c r="C98" s="1"/>
      <c r="D98" s="1"/>
      <c r="E98" s="1"/>
      <c r="F98" s="1"/>
      <c r="G98" s="1"/>
    </row>
    <row r="99" spans="1:7" ht="30" customHeight="1" x14ac:dyDescent="0.3">
      <c r="A99" s="1"/>
      <c r="B99" s="1"/>
      <c r="C99" s="1"/>
      <c r="D99" s="1"/>
      <c r="E99" s="1"/>
      <c r="F99" s="1"/>
      <c r="G99" s="1"/>
    </row>
    <row r="100" spans="1:7" ht="30" customHeight="1" x14ac:dyDescent="0.3">
      <c r="A100" s="1"/>
      <c r="B100" s="1"/>
      <c r="C100" s="1"/>
      <c r="D100" s="1"/>
      <c r="E100" s="1"/>
      <c r="F100" s="1"/>
      <c r="G100" s="1"/>
    </row>
    <row r="101" spans="1:7" ht="30" customHeight="1" x14ac:dyDescent="0.3">
      <c r="A101" s="1"/>
      <c r="B101" s="1"/>
      <c r="C101" s="1"/>
      <c r="D101" s="1"/>
      <c r="E101" s="1"/>
      <c r="F101" s="1"/>
      <c r="G101" s="1"/>
    </row>
    <row r="102" spans="1:7" ht="30" customHeight="1" x14ac:dyDescent="0.3">
      <c r="A102" s="1"/>
      <c r="B102" s="1"/>
      <c r="C102" s="1"/>
      <c r="D102" s="1"/>
      <c r="E102" s="1"/>
      <c r="F102" s="1"/>
      <c r="G102" s="1"/>
    </row>
    <row r="103" spans="1:7" ht="30" customHeight="1" x14ac:dyDescent="0.3">
      <c r="B103" s="1"/>
      <c r="C103" s="1"/>
      <c r="D103" s="1"/>
      <c r="E103" s="1"/>
      <c r="F103" s="1"/>
    </row>
  </sheetData>
  <sheetProtection insertColumns="0" insertRows="0" deleteColumns="0" deleteRows="0" selectLockedCells="1" autoFilter="0"/>
  <dataConsolidate/>
  <mergeCells count="2">
    <mergeCell ref="B1:F1"/>
    <mergeCell ref="B3:F3"/>
  </mergeCells>
  <conditionalFormatting sqref="F30">
    <cfRule type="cellIs" dxfId="21" priority="1" operator="lessThan">
      <formula>0</formula>
    </cfRule>
  </conditionalFormatting>
  <dataValidations count="8">
    <dataValidation allowBlank="1" showInputMessage="1" showErrorMessage="1" errorTitle="ALERT" error="This cell is automatically populated and should not be overwitten. Overwriting this cell would break calculations in this worksheet." sqref="F6:F29" xr:uid="{00000000-0002-0000-0300-000001000000}"/>
    <dataValidation allowBlank="1" showInputMessage="1" showErrorMessage="1" prompt="Enter Monthly Operating Expenses in this worksheet" sqref="A1:A2" xr:uid="{00000000-0002-0000-0300-000002000000}"/>
    <dataValidation allowBlank="1" showInputMessage="1" showErrorMessage="1" prompt="Company Name is automatically updated in this cell" sqref="B1:B2" xr:uid="{00000000-0002-0000-0300-000003000000}"/>
    <dataValidation allowBlank="1" showInputMessage="1" showErrorMessage="1" prompt="Title is automatically updated in this cell. Enter Monthly Operating Expense details in table below" sqref="B3" xr:uid="{00000000-0002-0000-0300-000004000000}"/>
    <dataValidation allowBlank="1" showInputMessage="1" showErrorMessage="1" prompt="Enter Operating Expenses in this column under this heading. Use heading filters to find specific entries" sqref="B5" xr:uid="{00000000-0002-0000-0300-000005000000}"/>
    <dataValidation allowBlank="1" showInputMessage="1" showErrorMessage="1" prompt="Enter Estimated amount in this column under this heading" sqref="C5" xr:uid="{00000000-0002-0000-0300-000006000000}"/>
    <dataValidation allowBlank="1" showInputMessage="1" showErrorMessage="1" prompt="Enter Actual amount in this column under this heading" sqref="D5" xr:uid="{00000000-0002-0000-0300-000007000000}"/>
    <dataValidation allowBlank="1" showInputMessage="1" showErrorMessage="1" prompt="Difference of Estimated and Actual Operating Expenses is automatically calculated in this column under this heading" sqref="F5" xr:uid="{00000000-0002-0000-0300-000008000000}"/>
  </dataValidations>
  <printOptions horizontalCentered="1"/>
  <pageMargins left="0.25" right="0.25" top="0.25" bottom="0.25" header="0" footer="0"/>
  <pageSetup scale="75" fitToHeight="0" orientation="portrait" r:id="rId1"/>
  <headerFooter differentFirst="1">
    <oddFooter>Page &amp;P of &amp;N</oddFooter>
  </headerFooter>
  <rowBreaks count="2" manualBreakCount="2">
    <brk id="31" max="16383" man="1"/>
    <brk id="53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TM03458075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Monthly Budget Summary</vt:lpstr>
      <vt:lpstr>Income</vt:lpstr>
      <vt:lpstr>Operating Expenses</vt:lpstr>
      <vt:lpstr>BUDGET_Title</vt:lpstr>
      <vt:lpstr>ColumnTitle1</vt:lpstr>
      <vt:lpstr>COMPANY_NAME</vt:lpstr>
      <vt:lpstr>Income!Print_Area</vt:lpstr>
      <vt:lpstr>'Monthly Budget Summary'!Print_Area</vt:lpstr>
      <vt:lpstr>'Operating Expenses'!Print_Area</vt:lpstr>
      <vt:lpstr>Income!Print_Titles</vt:lpstr>
      <vt:lpstr>'Operating Expenses'!Print_Titles</vt:lpstr>
      <vt:lpstr>Title1</vt:lpstr>
      <vt:lpstr>Title2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2022-10-12T01:29:22Z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