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dget Template (Homepage)\Master Budget Template\"/>
    </mc:Choice>
  </mc:AlternateContent>
  <xr:revisionPtr revIDLastSave="1" documentId="13_ncr:1_{E838E585-9640-455D-BDD1-6616B22BED2A}" xr6:coauthVersionLast="36" xr6:coauthVersionMax="47" xr10:uidLastSave="{C66AF08E-CD90-4952-B88C-7B78DFCFDEFA}"/>
  <bookViews>
    <workbookView xWindow="-120" yWindow="-120" windowWidth="20730" windowHeight="11310" activeTab="2" xr2:uid="{E33D1CD1-F54E-42E6-A7F8-03DA4D3A4AAD}"/>
  </bookViews>
  <sheets>
    <sheet name="Sales" sheetId="8" r:id="rId1"/>
    <sheet name="Income &amp; Expenditure" sheetId="7" r:id="rId2"/>
    <sheet name="Cashflow" sheetId="6" r:id="rId3"/>
    <sheet name="Balance Sheet" sheetId="5" r:id="rId4"/>
  </sheets>
  <definedNames>
    <definedName name="_xlnm.Print_Area" localSheetId="3">'Balance Sheet'!$A$1:$D$164</definedName>
    <definedName name="_xlnm.Print_Area" localSheetId="1">'Income &amp; Expenditure'!$A$1:$F$21</definedName>
    <definedName name="_xlnm.Print_Area" localSheetId="0">Sales!$A$1:$AQ$27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7" i="8" l="1"/>
  <c r="AJ16" i="8"/>
  <c r="AG16" i="8"/>
  <c r="AI16" i="8" s="1"/>
  <c r="AF16" i="8"/>
  <c r="AE16" i="8"/>
  <c r="AD16" i="8"/>
  <c r="AB16" i="8"/>
  <c r="AA16" i="8"/>
  <c r="AC16" i="8" s="1"/>
  <c r="X16" i="8"/>
  <c r="U16" i="8"/>
  <c r="W16" i="8" s="1"/>
  <c r="T16" i="8"/>
  <c r="S16" i="8"/>
  <c r="R16" i="8"/>
  <c r="P16" i="8"/>
  <c r="O16" i="8"/>
  <c r="Q16" i="8" s="1"/>
  <c r="L16" i="8"/>
  <c r="K16" i="8"/>
  <c r="I16" i="8"/>
  <c r="J16" i="8" s="1"/>
  <c r="H16" i="8"/>
  <c r="G16" i="8"/>
  <c r="F16" i="8"/>
  <c r="D16" i="8"/>
  <c r="C16" i="8"/>
  <c r="E16" i="8" s="1"/>
  <c r="AJ15" i="8"/>
  <c r="AI15" i="8"/>
  <c r="AG15" i="8"/>
  <c r="AH15" i="8" s="1"/>
  <c r="AF15" i="8"/>
  <c r="AE15" i="8"/>
  <c r="AD15" i="8"/>
  <c r="AB15" i="8"/>
  <c r="AA15" i="8"/>
  <c r="AC15" i="8" s="1"/>
  <c r="X15" i="8"/>
  <c r="W15" i="8"/>
  <c r="U15" i="8"/>
  <c r="V15" i="8" s="1"/>
  <c r="T15" i="8"/>
  <c r="T17" i="8" s="1"/>
  <c r="S15" i="8"/>
  <c r="R15" i="8"/>
  <c r="P15" i="8"/>
  <c r="O15" i="8"/>
  <c r="Q15" i="8" s="1"/>
  <c r="L15" i="8"/>
  <c r="K15" i="8"/>
  <c r="I15" i="8"/>
  <c r="J15" i="8" s="1"/>
  <c r="H15" i="8"/>
  <c r="G15" i="8"/>
  <c r="F15" i="8"/>
  <c r="D15" i="8"/>
  <c r="C15" i="8"/>
  <c r="E15" i="8" s="1"/>
  <c r="AJ14" i="8"/>
  <c r="AI14" i="8"/>
  <c r="AG14" i="8"/>
  <c r="AH14" i="8" s="1"/>
  <c r="AF14" i="8"/>
  <c r="AE14" i="8"/>
  <c r="AD14" i="8"/>
  <c r="AB14" i="8"/>
  <c r="AA14" i="8"/>
  <c r="AC14" i="8" s="1"/>
  <c r="X14" i="8"/>
  <c r="W14" i="8"/>
  <c r="U14" i="8"/>
  <c r="V14" i="8" s="1"/>
  <c r="T14" i="8"/>
  <c r="S14" i="8"/>
  <c r="R14" i="8"/>
  <c r="P14" i="8"/>
  <c r="O14" i="8"/>
  <c r="Q14" i="8" s="1"/>
  <c r="L14" i="8"/>
  <c r="K14" i="8"/>
  <c r="I14" i="8"/>
  <c r="J14" i="8" s="1"/>
  <c r="H14" i="8"/>
  <c r="G14" i="8"/>
  <c r="F14" i="8"/>
  <c r="D14" i="8"/>
  <c r="D17" i="8" s="1"/>
  <c r="C14" i="8"/>
  <c r="E14" i="8" s="1"/>
  <c r="AJ13" i="8"/>
  <c r="AI13" i="8"/>
  <c r="AI17" i="8" s="1"/>
  <c r="AG13" i="8"/>
  <c r="AH13" i="8" s="1"/>
  <c r="AF13" i="8"/>
  <c r="AF17" i="8" s="1"/>
  <c r="AE13" i="8"/>
  <c r="AE17" i="8" s="1"/>
  <c r="AD13" i="8"/>
  <c r="AD17" i="8" s="1"/>
  <c r="AB13" i="8"/>
  <c r="AB17" i="8" s="1"/>
  <c r="AA13" i="8"/>
  <c r="AA17" i="8" s="1"/>
  <c r="X13" i="8"/>
  <c r="W13" i="8"/>
  <c r="W17" i="8" s="1"/>
  <c r="U13" i="8"/>
  <c r="V13" i="8" s="1"/>
  <c r="T13" i="8"/>
  <c r="S13" i="8"/>
  <c r="S17" i="8" s="1"/>
  <c r="R13" i="8"/>
  <c r="R17" i="8" s="1"/>
  <c r="P13" i="8"/>
  <c r="P17" i="8" s="1"/>
  <c r="O13" i="8"/>
  <c r="O17" i="8" s="1"/>
  <c r="L13" i="8"/>
  <c r="K13" i="8"/>
  <c r="K17" i="8" s="1"/>
  <c r="I13" i="8"/>
  <c r="J13" i="8" s="1"/>
  <c r="H13" i="8"/>
  <c r="H17" i="8" s="1"/>
  <c r="G13" i="8"/>
  <c r="G17" i="8" s="1"/>
  <c r="F13" i="8"/>
  <c r="F17" i="8" s="1"/>
  <c r="D13" i="8"/>
  <c r="C13" i="8"/>
  <c r="C17" i="8" s="1"/>
  <c r="AQ11" i="8"/>
  <c r="AK10" i="8"/>
  <c r="AJ10" i="8"/>
  <c r="AM10" i="8" s="1"/>
  <c r="AG10" i="8"/>
  <c r="AF10" i="8"/>
  <c r="AE10" i="8"/>
  <c r="AD10" i="8"/>
  <c r="AC10" i="8"/>
  <c r="AB10" i="8"/>
  <c r="AA10" i="8"/>
  <c r="Y10" i="8"/>
  <c r="X10" i="8"/>
  <c r="Z10" i="8" s="1"/>
  <c r="U10" i="8"/>
  <c r="T10" i="8"/>
  <c r="S10" i="8"/>
  <c r="R10" i="8"/>
  <c r="Q10" i="8"/>
  <c r="P10" i="8"/>
  <c r="O10" i="8"/>
  <c r="M10" i="8"/>
  <c r="L10" i="8"/>
  <c r="N10" i="8" s="1"/>
  <c r="I10" i="8"/>
  <c r="H10" i="8"/>
  <c r="G10" i="8"/>
  <c r="F10" i="8"/>
  <c r="E10" i="8"/>
  <c r="D10" i="8"/>
  <c r="C10" i="8"/>
  <c r="AK9" i="8"/>
  <c r="AJ9" i="8"/>
  <c r="AM9" i="8" s="1"/>
  <c r="AG9" i="8"/>
  <c r="AF9" i="8"/>
  <c r="AE9" i="8"/>
  <c r="AD9" i="8"/>
  <c r="AC9" i="8"/>
  <c r="AB9" i="8"/>
  <c r="AA9" i="8"/>
  <c r="Y9" i="8"/>
  <c r="X9" i="8"/>
  <c r="Z9" i="8" s="1"/>
  <c r="U9" i="8"/>
  <c r="T9" i="8"/>
  <c r="S9" i="8"/>
  <c r="R9" i="8"/>
  <c r="Q9" i="8"/>
  <c r="P9" i="8"/>
  <c r="O9" i="8"/>
  <c r="M9" i="8"/>
  <c r="L9" i="8"/>
  <c r="N9" i="8" s="1"/>
  <c r="I9" i="8"/>
  <c r="H9" i="8"/>
  <c r="G9" i="8"/>
  <c r="F9" i="8"/>
  <c r="E9" i="8"/>
  <c r="D9" i="8"/>
  <c r="C9" i="8"/>
  <c r="AK8" i="8"/>
  <c r="AJ8" i="8"/>
  <c r="AG8" i="8"/>
  <c r="AF8" i="8"/>
  <c r="AE8" i="8"/>
  <c r="AD8" i="8"/>
  <c r="AC8" i="8"/>
  <c r="AB8" i="8"/>
  <c r="AA8" i="8"/>
  <c r="Y8" i="8"/>
  <c r="X8" i="8"/>
  <c r="Z8" i="8" s="1"/>
  <c r="U8" i="8"/>
  <c r="T8" i="8"/>
  <c r="S8" i="8"/>
  <c r="R8" i="8"/>
  <c r="O8" i="8"/>
  <c r="Q8" i="8" s="1"/>
  <c r="L8" i="8"/>
  <c r="N8" i="8" s="1"/>
  <c r="I8" i="8"/>
  <c r="J8" i="8" s="1"/>
  <c r="H8" i="8"/>
  <c r="G8" i="8"/>
  <c r="F8" i="8"/>
  <c r="E8" i="8"/>
  <c r="C8" i="8"/>
  <c r="D8" i="8" s="1"/>
  <c r="AK7" i="8"/>
  <c r="AK11" i="8" s="1"/>
  <c r="AJ7" i="8"/>
  <c r="AI7" i="8"/>
  <c r="AG7" i="8"/>
  <c r="AH7" i="8" s="1"/>
  <c r="AF7" i="8"/>
  <c r="AF11" i="8" s="1"/>
  <c r="AE7" i="8"/>
  <c r="AE11" i="8" s="1"/>
  <c r="AD7" i="8"/>
  <c r="AD11" i="8" s="1"/>
  <c r="AC7" i="8"/>
  <c r="AC11" i="8" s="1"/>
  <c r="AB7" i="8"/>
  <c r="AB11" i="8" s="1"/>
  <c r="AA7" i="8"/>
  <c r="AA11" i="8" s="1"/>
  <c r="Y7" i="8"/>
  <c r="X7" i="8"/>
  <c r="W7" i="8"/>
  <c r="U7" i="8"/>
  <c r="V7" i="8" s="1"/>
  <c r="T7" i="8"/>
  <c r="T11" i="8" s="1"/>
  <c r="S7" i="8"/>
  <c r="R7" i="8"/>
  <c r="R11" i="8" s="1"/>
  <c r="P7" i="8"/>
  <c r="O7" i="8"/>
  <c r="Q7" i="8" s="1"/>
  <c r="Q11" i="8" s="1"/>
  <c r="M7" i="8"/>
  <c r="L7" i="8"/>
  <c r="K7" i="8"/>
  <c r="I7" i="8"/>
  <c r="J7" i="8" s="1"/>
  <c r="G7" i="8"/>
  <c r="G11" i="8" s="1"/>
  <c r="F7" i="8"/>
  <c r="F11" i="8" s="1"/>
  <c r="C7" i="8"/>
  <c r="C11" i="8" s="1"/>
  <c r="AM6" i="8"/>
  <c r="M39" i="6"/>
  <c r="L39" i="6"/>
  <c r="K39" i="6"/>
  <c r="J39" i="6"/>
  <c r="I39" i="6"/>
  <c r="H39" i="6"/>
  <c r="G39" i="6"/>
  <c r="F39" i="6"/>
  <c r="E39" i="6"/>
  <c r="D39" i="6"/>
  <c r="C39" i="6"/>
  <c r="B39" i="6"/>
  <c r="N38" i="6"/>
  <c r="N37" i="6"/>
  <c r="N36" i="6"/>
  <c r="N34" i="6"/>
  <c r="N33" i="6"/>
  <c r="M29" i="6"/>
  <c r="L29" i="6"/>
  <c r="K29" i="6"/>
  <c r="J29" i="6"/>
  <c r="I29" i="6"/>
  <c r="H29" i="6"/>
  <c r="G29" i="6"/>
  <c r="F29" i="6"/>
  <c r="E29" i="6"/>
  <c r="D29" i="6"/>
  <c r="C29" i="6"/>
  <c r="B29" i="6"/>
  <c r="N28" i="6"/>
  <c r="N27" i="6"/>
  <c r="N25" i="6"/>
  <c r="N24" i="6"/>
  <c r="K20" i="6"/>
  <c r="J20" i="6"/>
  <c r="J41" i="6" s="1"/>
  <c r="J43" i="6" s="1"/>
  <c r="G20" i="6"/>
  <c r="F20" i="6"/>
  <c r="F41" i="6" s="1"/>
  <c r="F43" i="6" s="1"/>
  <c r="C20" i="6"/>
  <c r="C107" i="5"/>
  <c r="B107" i="5"/>
  <c r="D106" i="5"/>
  <c r="M11" i="8" l="1"/>
  <c r="AM8" i="8"/>
  <c r="Y11" i="8"/>
  <c r="D7" i="8"/>
  <c r="D11" i="8" s="1"/>
  <c r="H7" i="8"/>
  <c r="H11" i="8" s="1"/>
  <c r="L11" i="8"/>
  <c r="N7" i="8"/>
  <c r="N11" i="8" s="1"/>
  <c r="AJ11" i="8"/>
  <c r="AL7" i="8"/>
  <c r="K8" i="8"/>
  <c r="P8" i="8"/>
  <c r="P11" i="8" s="1"/>
  <c r="K9" i="8"/>
  <c r="J9" i="8"/>
  <c r="J11" i="8" s="1"/>
  <c r="AN9" i="8"/>
  <c r="K10" i="8"/>
  <c r="K11" i="8" s="1"/>
  <c r="J10" i="8"/>
  <c r="N13" i="8"/>
  <c r="M13" i="8"/>
  <c r="Z13" i="8"/>
  <c r="Y13" i="8"/>
  <c r="AM13" i="8"/>
  <c r="AL13" i="8"/>
  <c r="AK13" i="8"/>
  <c r="X17" i="8"/>
  <c r="N16" i="8"/>
  <c r="M16" i="8"/>
  <c r="E7" i="8"/>
  <c r="E11" i="8" s="1"/>
  <c r="W8" i="8"/>
  <c r="W11" i="8" s="1"/>
  <c r="V8" i="8"/>
  <c r="V11" i="8" s="1"/>
  <c r="W9" i="8"/>
  <c r="V9" i="8"/>
  <c r="W10" i="8"/>
  <c r="V10" i="8"/>
  <c r="AG11" i="8"/>
  <c r="N14" i="8"/>
  <c r="M14" i="8"/>
  <c r="Z14" i="8"/>
  <c r="Y14" i="8"/>
  <c r="AM14" i="8"/>
  <c r="AL14" i="8"/>
  <c r="AK14" i="8"/>
  <c r="AN14" i="8" s="1"/>
  <c r="AM16" i="8"/>
  <c r="AL16" i="8"/>
  <c r="AK16" i="8"/>
  <c r="L17" i="8"/>
  <c r="I11" i="8"/>
  <c r="O11" i="8"/>
  <c r="S11" i="8"/>
  <c r="X11" i="8"/>
  <c r="Z7" i="8"/>
  <c r="Z11" i="8" s="1"/>
  <c r="AM7" i="8"/>
  <c r="AM11" i="8" s="1"/>
  <c r="M8" i="8"/>
  <c r="AI8" i="8"/>
  <c r="AH8" i="8"/>
  <c r="AH11" i="8" s="1"/>
  <c r="AI9" i="8"/>
  <c r="AI11" i="8" s="1"/>
  <c r="AH9" i="8"/>
  <c r="AI10" i="8"/>
  <c r="AH10" i="8"/>
  <c r="AN10" i="8" s="1"/>
  <c r="U11" i="8"/>
  <c r="J17" i="8"/>
  <c r="AH17" i="8"/>
  <c r="N15" i="8"/>
  <c r="M15" i="8"/>
  <c r="Z15" i="8"/>
  <c r="Y15" i="8"/>
  <c r="AM15" i="8"/>
  <c r="AL15" i="8"/>
  <c r="AK15" i="8"/>
  <c r="Z16" i="8"/>
  <c r="Y16" i="8"/>
  <c r="AL8" i="8"/>
  <c r="AL9" i="8"/>
  <c r="AL10" i="8"/>
  <c r="E13" i="8"/>
  <c r="E17" i="8" s="1"/>
  <c r="Q13" i="8"/>
  <c r="Q17" i="8" s="1"/>
  <c r="AC13" i="8"/>
  <c r="AC17" i="8" s="1"/>
  <c r="I17" i="8"/>
  <c r="U17" i="8"/>
  <c r="AG17" i="8"/>
  <c r="V16" i="8"/>
  <c r="V17" i="8" s="1"/>
  <c r="AH16" i="8"/>
  <c r="G41" i="6"/>
  <c r="G43" i="6" s="1"/>
  <c r="K41" i="6"/>
  <c r="K43" i="6" s="1"/>
  <c r="C41" i="6"/>
  <c r="C43" i="6" s="1"/>
  <c r="E20" i="6"/>
  <c r="E41" i="6" s="1"/>
  <c r="E43" i="6" s="1"/>
  <c r="I20" i="6"/>
  <c r="I41" i="6" s="1"/>
  <c r="I43" i="6" s="1"/>
  <c r="M20" i="6"/>
  <c r="M41" i="6" s="1"/>
  <c r="M43" i="6" s="1"/>
  <c r="N39" i="6"/>
  <c r="D20" i="6"/>
  <c r="D41" i="6" s="1"/>
  <c r="D43" i="6" s="1"/>
  <c r="H20" i="6"/>
  <c r="H41" i="6" s="1"/>
  <c r="H43" i="6" s="1"/>
  <c r="L20" i="6"/>
  <c r="L41" i="6" s="1"/>
  <c r="L43" i="6" s="1"/>
  <c r="N29" i="6"/>
  <c r="B20" i="6"/>
  <c r="D107" i="5"/>
  <c r="N17" i="8" l="1"/>
  <c r="AL17" i="8"/>
  <c r="AO13" i="8"/>
  <c r="AN8" i="8"/>
  <c r="AP8" i="8" s="1"/>
  <c r="AO10" i="8"/>
  <c r="AP10" i="8" s="1"/>
  <c r="AN16" i="8"/>
  <c r="AM17" i="8"/>
  <c r="AN15" i="8"/>
  <c r="AO16" i="8"/>
  <c r="Y17" i="8"/>
  <c r="AN7" i="8"/>
  <c r="M17" i="8"/>
  <c r="AO14" i="8"/>
  <c r="AP14" i="8" s="1"/>
  <c r="AP9" i="8"/>
  <c r="AO9" i="8"/>
  <c r="AO8" i="8"/>
  <c r="AO15" i="8"/>
  <c r="AK17" i="8"/>
  <c r="AN13" i="8"/>
  <c r="Z17" i="8"/>
  <c r="AL11" i="8"/>
  <c r="AO7" i="8"/>
  <c r="B41" i="6"/>
  <c r="N20" i="6"/>
  <c r="AO17" i="8" l="1"/>
  <c r="AP15" i="8"/>
  <c r="AP13" i="8"/>
  <c r="AP17" i="8" s="1"/>
  <c r="AN17" i="8"/>
  <c r="AP16" i="8"/>
  <c r="AO11" i="8"/>
  <c r="AN11" i="8"/>
  <c r="AP7" i="8"/>
  <c r="AP11" i="8" s="1"/>
  <c r="B43" i="6"/>
  <c r="N41" i="6"/>
  <c r="B45" i="6" l="1"/>
  <c r="N43" i="6"/>
  <c r="C44" i="6" l="1"/>
  <c r="C45" i="6" l="1"/>
  <c r="D44" i="6" l="1"/>
  <c r="D45" i="6" l="1"/>
  <c r="E44" i="6" l="1"/>
  <c r="E45" i="6" l="1"/>
  <c r="F44" i="6" l="1"/>
  <c r="F45" i="6" l="1"/>
  <c r="G44" i="6" l="1"/>
  <c r="G45" i="6" l="1"/>
  <c r="H44" i="6" s="1"/>
  <c r="H45" i="6" s="1"/>
  <c r="I44" i="6" s="1"/>
  <c r="I45" i="6" s="1"/>
  <c r="J44" i="6" s="1"/>
  <c r="J45" i="6" s="1"/>
  <c r="K44" i="6" s="1"/>
  <c r="K45" i="6" s="1"/>
  <c r="L44" i="6" s="1"/>
  <c r="L45" i="6" s="1"/>
  <c r="M44" i="6" s="1"/>
  <c r="M45" i="6" s="1"/>
  <c r="N45" i="6" s="1"/>
  <c r="N44" i="6" l="1"/>
</calcChain>
</file>

<file path=xl/sharedStrings.xml><?xml version="1.0" encoding="utf-8"?>
<sst xmlns="http://schemas.openxmlformats.org/spreadsheetml/2006/main" count="371" uniqueCount="182">
  <si>
    <t>Budget 2021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</si>
  <si>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</si>
  <si>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</si>
  <si>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</si>
  <si>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</si>
  <si>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</si>
  <si>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</si>
  <si>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</si>
  <si>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</si>
  <si>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</si>
  <si>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</si>
  <si>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</si>
  <si>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</si>
  <si>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</si>
  <si>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 xml:space="preserve">Product </t>
  </si>
  <si>
    <t>Region</t>
  </si>
  <si>
    <t>Qty</t>
  </si>
  <si>
    <t>Sales</t>
  </si>
  <si>
    <t>Cps</t>
  </si>
  <si>
    <t>Gross Profit</t>
  </si>
  <si>
    <t>% of sales</t>
  </si>
  <si>
    <t>Product 1</t>
  </si>
  <si>
    <t>Region 1</t>
  </si>
  <si>
    <t>Region 2</t>
  </si>
  <si>
    <t>Region 3</t>
  </si>
  <si>
    <t>Region 4</t>
  </si>
  <si>
    <t>TOTAL Product1</t>
  </si>
  <si>
    <t>Product 2</t>
  </si>
  <si>
    <t>TOTAL Product 2</t>
  </si>
  <si>
    <t>Gross Profit Margin</t>
  </si>
  <si>
    <t>Sales price per unit</t>
  </si>
  <si>
    <t xml:space="preserve">Product 1 </t>
  </si>
  <si>
    <t>Q1</t>
  </si>
  <si>
    <t>Q2</t>
  </si>
  <si>
    <t>Q3</t>
  </si>
  <si>
    <t>Q4</t>
  </si>
  <si>
    <t xml:space="preserve">FY </t>
  </si>
  <si>
    <t>Vehicles</t>
  </si>
  <si>
    <t>TOTAL</t>
  </si>
  <si>
    <t>OPERATIONS</t>
  </si>
  <si>
    <t xml:space="preserve">Cash in </t>
  </si>
  <si>
    <t>customers</t>
  </si>
  <si>
    <t xml:space="preserve">royalties,services,commissions </t>
  </si>
  <si>
    <t>refund VAT or corporate tax  / other refunds</t>
  </si>
  <si>
    <t xml:space="preserve">Cash out </t>
  </si>
  <si>
    <t>to suppliers (services, raw materials and other production costs)</t>
  </si>
  <si>
    <t>transport charges (logistic cost)</t>
  </si>
  <si>
    <t>salaries, compensations and benefits</t>
  </si>
  <si>
    <t>operating costs</t>
  </si>
  <si>
    <t xml:space="preserve">taxes (VAT, corporate and other taxes) </t>
  </si>
  <si>
    <t>royalties, services, commissions' payments</t>
  </si>
  <si>
    <t>financial expenses (interest payment)</t>
  </si>
  <si>
    <t>extraordinary cost</t>
  </si>
  <si>
    <t xml:space="preserve">TOTAL OPERATIONS </t>
  </si>
  <si>
    <t>INVESTMENTS (CAPEX)</t>
  </si>
  <si>
    <t xml:space="preserve">sale of fixed assets </t>
  </si>
  <si>
    <t>income from financial investments</t>
  </si>
  <si>
    <t xml:space="preserve">payments on purchase of fixed assets </t>
  </si>
  <si>
    <t>long-term financial investments</t>
  </si>
  <si>
    <t xml:space="preserve">TOTAL INVESTMENTS </t>
  </si>
  <si>
    <t>FINANCING</t>
  </si>
  <si>
    <t>bank loans</t>
  </si>
  <si>
    <t>intercompany loans, orders advance</t>
  </si>
  <si>
    <t>bank borrowings</t>
  </si>
  <si>
    <t>intercompany borrowings, orders advance</t>
  </si>
  <si>
    <t>dividends (gross)</t>
  </si>
  <si>
    <t xml:space="preserve">TOTAL FINANCING </t>
  </si>
  <si>
    <t xml:space="preserve">Change in monthly cash position </t>
  </si>
  <si>
    <t>Net cash balance at the beginning of the period</t>
  </si>
  <si>
    <t>Net cash balance at the end of the period</t>
  </si>
  <si>
    <t>BALANCE SHEET</t>
  </si>
  <si>
    <t>Balance</t>
  </si>
  <si>
    <t>Previous year</t>
  </si>
  <si>
    <t>Difference</t>
  </si>
  <si>
    <t>NON-CURRENT ASSETS</t>
  </si>
  <si>
    <t>Intangible assets</t>
  </si>
  <si>
    <t>Tangible assets</t>
  </si>
  <si>
    <t>Machinery and equipment</t>
  </si>
  <si>
    <t>Investments</t>
  </si>
  <si>
    <t>Loan receivables</t>
  </si>
  <si>
    <t xml:space="preserve"> </t>
  </si>
  <si>
    <t>CURRENT ASSETS</t>
  </si>
  <si>
    <t xml:space="preserve">Stocks </t>
  </si>
  <si>
    <t>Goods</t>
  </si>
  <si>
    <t>Debtors</t>
  </si>
  <si>
    <t>Long-term debtors</t>
  </si>
  <si>
    <t>Short-term debtors</t>
  </si>
  <si>
    <t>Trade debtors</t>
  </si>
  <si>
    <t>Card receivables</t>
  </si>
  <si>
    <t>Amounts owed by group member companies</t>
  </si>
  <si>
    <t>24 % VAT Receivable -Goods / Services</t>
  </si>
  <si>
    <t>14% VAT Receivable -Goods / Services</t>
  </si>
  <si>
    <t>Investments, securities</t>
  </si>
  <si>
    <t>Cash in hand and at banks</t>
  </si>
  <si>
    <t>Cash</t>
  </si>
  <si>
    <t>Bank account 1: Nordea 000000-0000000</t>
  </si>
  <si>
    <t>Bank account 2: Aktia 000000-0000000</t>
  </si>
  <si>
    <t>CAPITAL AND RESERVES</t>
  </si>
  <si>
    <t>Subscribed capital</t>
  </si>
  <si>
    <t>Capital stock / Share capital</t>
  </si>
  <si>
    <t>Premium fund</t>
  </si>
  <si>
    <t>Premium fund or Capital surplus</t>
  </si>
  <si>
    <t>Revaluation reserve</t>
  </si>
  <si>
    <t>Fair value reserve</t>
  </si>
  <si>
    <t>Other reserves</t>
  </si>
  <si>
    <t>Retained earnings (loss)</t>
  </si>
  <si>
    <t>Retained result (previous financial years)</t>
  </si>
  <si>
    <t>Profit (loss) of the financial year</t>
  </si>
  <si>
    <t>Cumulative accelerated depreciation</t>
  </si>
  <si>
    <t>Untaxed reserves</t>
  </si>
  <si>
    <t>PROVISIONS</t>
  </si>
  <si>
    <t>Provisions for pensions</t>
  </si>
  <si>
    <t>Provisions for taxation</t>
  </si>
  <si>
    <t>Other provisions</t>
  </si>
  <si>
    <t>CREDITORS</t>
  </si>
  <si>
    <t>Long-term creditors</t>
  </si>
  <si>
    <t>Bonds</t>
  </si>
  <si>
    <t>Convertible bonds</t>
  </si>
  <si>
    <t>Subordinated loan</t>
  </si>
  <si>
    <t>Loans from credit institutions</t>
  </si>
  <si>
    <t>Deductions from a bank loan</t>
  </si>
  <si>
    <t>Pension loans</t>
  </si>
  <si>
    <t>Advances received</t>
  </si>
  <si>
    <t>Accounts payable / Trade creditors</t>
  </si>
  <si>
    <t>Bills of exchange payable</t>
  </si>
  <si>
    <t>Liabilities to group members companies</t>
  </si>
  <si>
    <t>Amounts owed to participating interest companies</t>
  </si>
  <si>
    <t>Other creditors</t>
  </si>
  <si>
    <t>Accruals and deferred income</t>
  </si>
  <si>
    <t>Long-term creditors TOTAL</t>
  </si>
  <si>
    <t xml:space="preserve">Short-term creditors </t>
  </si>
  <si>
    <t xml:space="preserve">Accounts payables (trade creditors) </t>
  </si>
  <si>
    <t>Short-term creditors TOTAL</t>
  </si>
  <si>
    <t xml:space="preserve"> Holdings in group member companies</t>
  </si>
  <si>
    <t xml:space="preserve"> Other receivables</t>
  </si>
  <si>
    <t xml:space="preserve"> Investments TOTAL</t>
  </si>
  <si>
    <t xml:space="preserve"> NON-CURRENT ASSETS TOTAL</t>
  </si>
  <si>
    <t xml:space="preserve"> Raw materials and consumables</t>
  </si>
  <si>
    <t>Amounts owed by participating interest companies</t>
  </si>
  <si>
    <t>Short-term debtors TOTAL</t>
  </si>
  <si>
    <t>Holdings in the group member companies</t>
  </si>
  <si>
    <t xml:space="preserve"> Other investments, securities</t>
  </si>
  <si>
    <t>Investments, securities TOTAL</t>
  </si>
  <si>
    <t>CURRENT ASSETS TOTAL</t>
  </si>
  <si>
    <t>A S S E T S  TOTAL</t>
  </si>
  <si>
    <t xml:space="preserve"> Share premium account / Premium fund</t>
  </si>
  <si>
    <t xml:space="preserve">Invested non-restricted equity capital </t>
  </si>
  <si>
    <t>Other reserves TOTAL</t>
  </si>
  <si>
    <t>Retained earnings (loss) TOTAL</t>
  </si>
  <si>
    <t>CAPITAL AND RESERVES TOTAL</t>
  </si>
  <si>
    <t xml:space="preserve"> Cumulative accelerated depreciation</t>
  </si>
  <si>
    <t xml:space="preserve"> Cumulative accelerated depreciation / depreciation reserve </t>
  </si>
  <si>
    <t>Untaxed reserves (for example, guarantee reserve: takuuvaraus)</t>
  </si>
  <si>
    <t>CREDITORS TOTAL</t>
  </si>
  <si>
    <t>Amounts owed to group member companies</t>
  </si>
  <si>
    <t xml:space="preserve"> Other creditors</t>
  </si>
  <si>
    <t xml:space="preserve">Long-term liabilities to shareholders </t>
  </si>
  <si>
    <t>Development expenditure</t>
  </si>
  <si>
    <t>Intangible rights</t>
  </si>
  <si>
    <t xml:space="preserve"> Goodwill</t>
  </si>
  <si>
    <t xml:space="preserve"> Intangible assets TOTAL</t>
  </si>
  <si>
    <t>Land and waters</t>
  </si>
  <si>
    <t>Buildings</t>
  </si>
  <si>
    <t>Tangible assets TOTAL</t>
  </si>
  <si>
    <t>Other stocks</t>
  </si>
  <si>
    <t>Advance payments</t>
  </si>
  <si>
    <t xml:space="preserve"> Stocks TOTAL</t>
  </si>
  <si>
    <t xml:space="preserve"> Long-term debtors TOTAL</t>
  </si>
  <si>
    <t>Cash in hand and at banks TOTAL</t>
  </si>
  <si>
    <t>Provisions for taxation / Tax provisions</t>
  </si>
  <si>
    <t>PROVISIONS TOTAL</t>
  </si>
  <si>
    <t>Subordinated debt</t>
  </si>
  <si>
    <t>Loans from credit institutions TOTAL</t>
  </si>
  <si>
    <t>Equity total and Liabilities</t>
  </si>
  <si>
    <t>ASSETS</t>
  </si>
  <si>
    <t>Equity &amp; Liabilities</t>
  </si>
  <si>
    <t>MONTHLY REPORT-CASHFLOW</t>
  </si>
  <si>
    <t>Net cash flow (OPERATIONS  + INVESTMENTS )</t>
  </si>
  <si>
    <t>INCOME &amp; EXPENDITURE</t>
  </si>
  <si>
    <t>%age</t>
  </si>
  <si>
    <t>MASTER BUDGET - ANNUAL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</si>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</sst>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#,##0.00_ ;[Red]\-#,##0.00\ "/>
    <numFmt numFmtId="166" formatCode="&quot;Month &quot;0"/>
    <numFmt numFmtId="167" formatCode="#,##0.00\ &quot;€&quot;"/>
    <numFmt numFmtId="168" formatCode="0.0\ %"/>
    <numFmt numFmtId="169" formatCode="#,##0\ [$RON]"/>
    <numFmt numFmtId="170" formatCode="0.0%"/>
    <numFmt numFmtId="171" formatCode="_-* #,##0\ _T_L_-;\-* #,##0\ _T_L_-;_-* &quot;-&quot;??\ _T_L_-;_-@_-"/>
    <numFmt numFmtId="172" formatCode="#,##0.0\ &quot;€&quot;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sz val="12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b/>
      <sz val="14"/>
      <color theme="1" tint="4.9989318521683403E-2"/>
      <name val="Century Gothic"/>
      <family val="2"/>
    </font>
    <font>
      <sz val="14"/>
      <color theme="1" tint="4.9989318521683403E-2"/>
      <name val="Century Gothic"/>
      <family val="2"/>
    </font>
    <font>
      <b/>
      <sz val="16"/>
      <color theme="1" tint="4.9989318521683403E-2"/>
      <name val="Century Gothic"/>
      <family val="2"/>
    </font>
    <font>
      <sz val="16"/>
      <color theme="1" tint="4.9989318521683403E-2"/>
      <name val="Century Gothic"/>
      <family val="2"/>
    </font>
    <font>
      <b/>
      <sz val="36"/>
      <color theme="1" tint="4.9989318521683403E-2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sz val="11"/>
      <color theme="1" tint="4.9989318521683403E-2"/>
      <name val="Century Gothic"/>
      <family val="2"/>
    </font>
    <font>
      <b/>
      <sz val="11"/>
      <color theme="1" tint="4.9989318521683403E-2"/>
      <name val="Century Gothic"/>
      <family val="2"/>
    </font>
    <font>
      <sz val="11"/>
      <color theme="1" tint="4.9989318521683403E-2"/>
      <name val="Century Gotjic"/>
    </font>
    <font>
      <sz val="16"/>
      <color theme="1" tint="4.9989318521683403E-2"/>
      <name val="Century Gotjic"/>
    </font>
    <font>
      <b/>
      <sz val="16"/>
      <color theme="1" tint="4.9989318521683403E-2"/>
      <name val="Century Gotjic"/>
    </font>
    <font>
      <b/>
      <sz val="125"/>
      <color rgb="FF2CAE6A"/>
      <name val="Century Gotjic"/>
    </font>
    <font>
      <b/>
      <sz val="22"/>
      <color theme="1" tint="4.9989318521683403E-2"/>
      <name val="Century Gotjic"/>
    </font>
    <font>
      <sz val="24"/>
      <color theme="1" tint="4.9989318521683403E-2"/>
      <name val="Century Gotjic"/>
    </font>
    <font>
      <b/>
      <sz val="28"/>
      <color theme="1" tint="4.9989318521683403E-2"/>
      <name val="Century Gothic"/>
      <family val="2"/>
    </font>
    <font>
      <sz val="36"/>
      <color theme="1" tint="4.9989318521683403E-2"/>
      <name val="Century Gotjic"/>
    </font>
    <font>
      <sz val="28"/>
      <color theme="1" tint="4.9989318521683403E-2"/>
      <name val="Century Gothic"/>
      <family val="2"/>
    </font>
    <font>
      <b/>
      <sz val="28"/>
      <color theme="1" tint="4.9989318521683403E-2"/>
      <name val="Century Gotjic"/>
    </font>
    <font>
      <b/>
      <sz val="24"/>
      <color theme="1" tint="4.9989318521683403E-2"/>
      <name val="Century Gotjic"/>
    </font>
    <font>
      <b/>
      <sz val="20"/>
      <color theme="1" tint="4.9989318521683403E-2"/>
      <name val="Century Gotjic"/>
    </font>
    <font>
      <b/>
      <sz val="38"/>
      <color rgb="FF2CAE6A"/>
      <name val="Century Gotjic"/>
    </font>
    <font>
      <b/>
      <sz val="36"/>
      <color rgb="FF2CAE6A"/>
      <name val="Century Gothic"/>
      <family val="2"/>
    </font>
    <font>
      <b/>
      <sz val="36"/>
      <color rgb="FF3BCD81"/>
      <name val="Century Gothic"/>
      <family val="2"/>
    </font>
    <font>
      <b/>
      <sz val="72"/>
      <color theme="1" tint="4.9989318521683403E-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BCD81"/>
        <bgColor indexed="64"/>
      </patternFill>
    </fill>
    <fill>
      <patternFill patternType="solid">
        <fgColor rgb="FF94E4BA"/>
        <bgColor indexed="64"/>
      </patternFill>
    </fill>
    <fill>
      <patternFill patternType="solid">
        <fgColor rgb="FFA9E9C7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7CDEA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BCD81"/>
      </left>
      <right style="thin">
        <color rgb="FF3BCD81"/>
      </right>
      <top style="thin">
        <color rgb="FF3BCD81"/>
      </top>
      <bottom style="thin">
        <color rgb="FF3BCD81"/>
      </bottom>
      <diagonal/>
    </border>
    <border>
      <left style="thin">
        <color rgb="FF3BCD81"/>
      </left>
      <right/>
      <top style="thin">
        <color rgb="FF3BCD81"/>
      </top>
      <bottom style="thin">
        <color rgb="FF3BCD81"/>
      </bottom>
      <diagonal/>
    </border>
    <border>
      <left/>
      <right style="thin">
        <color rgb="FF3BCD81"/>
      </right>
      <top style="thin">
        <color rgb="FF3BCD81"/>
      </top>
      <bottom style="thin">
        <color rgb="FF3BCD81"/>
      </bottom>
      <diagonal/>
    </border>
    <border>
      <left style="thin">
        <color rgb="FF3BCD81"/>
      </left>
      <right style="thin">
        <color rgb="FF3BCD81"/>
      </right>
      <top style="thin">
        <color rgb="FF3BCD81"/>
      </top>
      <bottom style="double">
        <color rgb="FF3BCD81"/>
      </bottom>
      <diagonal/>
    </border>
    <border>
      <left style="thin">
        <color rgb="FF3BCD81"/>
      </left>
      <right/>
      <top/>
      <bottom/>
      <diagonal/>
    </border>
    <border>
      <left/>
      <right/>
      <top style="thin">
        <color rgb="FF3BCD81"/>
      </top>
      <bottom/>
      <diagonal/>
    </border>
    <border>
      <left style="thin">
        <color rgb="FF3BCD81"/>
      </left>
      <right/>
      <top style="thin">
        <color rgb="FF3BCD81"/>
      </top>
      <bottom/>
      <diagonal/>
    </border>
    <border>
      <left style="thin">
        <color rgb="FF3BCD81"/>
      </left>
      <right/>
      <top/>
      <bottom style="thin">
        <color rgb="FF3BCD81"/>
      </bottom>
      <diagonal/>
    </border>
    <border>
      <left style="thin">
        <color rgb="FF3BCD81"/>
      </left>
      <right style="thin">
        <color rgb="FF3BCD81"/>
      </right>
      <top style="thin">
        <color rgb="FF3BCD81"/>
      </top>
      <bottom/>
      <diagonal/>
    </border>
    <border>
      <left style="thin">
        <color rgb="FF3BCD81"/>
      </left>
      <right style="thin">
        <color rgb="FF3BCD81"/>
      </right>
      <top/>
      <bottom/>
      <diagonal/>
    </border>
    <border>
      <left style="thin">
        <color rgb="FF3BCD81"/>
      </left>
      <right style="thin">
        <color rgb="FF3BCD81"/>
      </right>
      <top/>
      <bottom style="thin">
        <color rgb="FF3BCD81"/>
      </bottom>
      <diagonal/>
    </border>
    <border>
      <left/>
      <right style="thin">
        <color rgb="FF3BCD81"/>
      </right>
      <top style="thin">
        <color rgb="FF3BCD81"/>
      </top>
      <bottom/>
      <diagonal/>
    </border>
    <border>
      <left/>
      <right style="thin">
        <color rgb="FF3BCD81"/>
      </right>
      <top/>
      <bottom/>
      <diagonal/>
    </border>
    <border>
      <left/>
      <right/>
      <top/>
      <bottom style="thin">
        <color rgb="FF3BCD81"/>
      </bottom>
      <diagonal/>
    </border>
    <border>
      <left/>
      <right style="thin">
        <color rgb="FF3BCD81"/>
      </right>
      <top/>
      <bottom style="thin">
        <color rgb="FF3BCD81"/>
      </bottom>
      <diagonal/>
    </border>
    <border>
      <left/>
      <right/>
      <top style="thin">
        <color rgb="FF3BCD81"/>
      </top>
      <bottom style="thin">
        <color rgb="FF3BCD8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/>
    <xf numFmtId="169" fontId="3" fillId="0" borderId="0"/>
  </cellStyleXfs>
  <cellXfs count="209">
    <xf numFmtId="0" fontId="0" fillId="0" borderId="0" xfId="0"/>
    <xf numFmtId="0" fontId="6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left" vertical="center" indent="1"/>
    </xf>
    <xf numFmtId="2" fontId="8" fillId="2" borderId="2" xfId="0" applyNumberFormat="1" applyFont="1" applyFill="1" applyBorder="1" applyAlignment="1" applyProtection="1">
      <alignment horizontal="center" vertical="center"/>
      <protection locked="0"/>
    </xf>
    <xf numFmtId="2" fontId="8" fillId="2" borderId="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2" fontId="8" fillId="2" borderId="3" xfId="0" applyNumberFormat="1" applyFont="1" applyFill="1" applyBorder="1" applyAlignment="1" applyProtection="1">
      <alignment horizontal="center" vertical="center"/>
      <protection locked="0"/>
    </xf>
    <xf numFmtId="2" fontId="8" fillId="2" borderId="3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indent="1"/>
    </xf>
    <xf numFmtId="0" fontId="12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 indent="1"/>
    </xf>
    <xf numFmtId="0" fontId="15" fillId="2" borderId="0" xfId="0" applyFont="1" applyFill="1" applyAlignment="1">
      <alignment horizontal="center" vertical="center"/>
    </xf>
    <xf numFmtId="172" fontId="15" fillId="2" borderId="0" xfId="0" applyNumberFormat="1" applyFont="1" applyFill="1" applyAlignment="1">
      <alignment horizontal="center" vertical="center"/>
    </xf>
    <xf numFmtId="172" fontId="15" fillId="2" borderId="0" xfId="0" applyNumberFormat="1" applyFont="1" applyFill="1" applyAlignment="1" applyProtection="1">
      <alignment horizontal="center" vertical="center"/>
      <protection locked="0"/>
    </xf>
    <xf numFmtId="0" fontId="15" fillId="2" borderId="3" xfId="0" applyFont="1" applyFill="1" applyBorder="1" applyAlignment="1">
      <alignment horizontal="center" vertical="center"/>
    </xf>
    <xf numFmtId="172" fontId="15" fillId="2" borderId="3" xfId="0" applyNumberFormat="1" applyFont="1" applyFill="1" applyBorder="1" applyAlignment="1">
      <alignment horizontal="center" vertical="center"/>
    </xf>
    <xf numFmtId="172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indent="1"/>
    </xf>
    <xf numFmtId="0" fontId="15" fillId="2" borderId="3" xfId="0" applyFont="1" applyFill="1" applyBorder="1" applyAlignment="1">
      <alignment horizontal="left" vertical="center" indent="1"/>
    </xf>
    <xf numFmtId="0" fontId="15" fillId="5" borderId="3" xfId="0" applyFont="1" applyFill="1" applyBorder="1" applyAlignment="1">
      <alignment horizontal="center" vertical="center"/>
    </xf>
    <xf numFmtId="172" fontId="15" fillId="5" borderId="3" xfId="0" applyNumberFormat="1" applyFont="1" applyFill="1" applyBorder="1" applyAlignment="1">
      <alignment horizontal="center" vertical="center"/>
    </xf>
    <xf numFmtId="172" fontId="15" fillId="5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left" vertical="center" indent="1"/>
    </xf>
    <xf numFmtId="0" fontId="6" fillId="5" borderId="3" xfId="0" applyFont="1" applyFill="1" applyBorder="1" applyAlignment="1">
      <alignment horizontal="left" vertical="center" indent="1"/>
    </xf>
    <xf numFmtId="0" fontId="7" fillId="5" borderId="3" xfId="0" applyFont="1" applyFill="1" applyBorder="1" applyAlignment="1">
      <alignment horizontal="left" vertical="center" indent="1"/>
    </xf>
    <xf numFmtId="172" fontId="6" fillId="5" borderId="3" xfId="0" applyNumberFormat="1" applyFont="1" applyFill="1" applyBorder="1" applyAlignment="1" applyProtection="1">
      <alignment horizontal="center" vertical="center"/>
      <protection locked="0"/>
    </xf>
    <xf numFmtId="172" fontId="6" fillId="2" borderId="3" xfId="0" applyNumberFormat="1" applyFont="1" applyFill="1" applyBorder="1" applyAlignment="1" applyProtection="1">
      <alignment horizontal="center" vertical="center"/>
      <protection locked="0"/>
    </xf>
    <xf numFmtId="172" fontId="6" fillId="5" borderId="3" xfId="0" applyNumberFormat="1" applyFont="1" applyFill="1" applyBorder="1" applyAlignment="1">
      <alignment horizontal="center" vertical="center"/>
    </xf>
    <xf numFmtId="172" fontId="16" fillId="5" borderId="3" xfId="0" applyNumberFormat="1" applyFont="1" applyFill="1" applyBorder="1" applyAlignment="1">
      <alignment horizontal="center" vertical="center"/>
    </xf>
    <xf numFmtId="172" fontId="16" fillId="2" borderId="3" xfId="0" applyNumberFormat="1" applyFont="1" applyFill="1" applyBorder="1" applyAlignment="1">
      <alignment horizontal="center" vertical="center"/>
    </xf>
    <xf numFmtId="172" fontId="6" fillId="2" borderId="3" xfId="0" applyNumberFormat="1" applyFont="1" applyFill="1" applyBorder="1" applyAlignment="1">
      <alignment horizontal="center" vertical="center"/>
    </xf>
    <xf numFmtId="172" fontId="17" fillId="5" borderId="3" xfId="0" applyNumberFormat="1" applyFont="1" applyFill="1" applyBorder="1" applyAlignment="1">
      <alignment horizontal="center" vertical="center"/>
    </xf>
    <xf numFmtId="172" fontId="17" fillId="2" borderId="3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left" vertical="center" indent="1"/>
    </xf>
    <xf numFmtId="0" fontId="9" fillId="2" borderId="7" xfId="0" applyFont="1" applyFill="1" applyBorder="1" applyAlignment="1">
      <alignment horizontal="left" vertical="center" indent="1"/>
    </xf>
    <xf numFmtId="0" fontId="15" fillId="2" borderId="7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3" borderId="3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left" vertical="center" indent="1"/>
    </xf>
    <xf numFmtId="0" fontId="18" fillId="2" borderId="0" xfId="0" applyFont="1" applyFill="1" applyAlignment="1">
      <alignment horizontal="center" vertical="center"/>
    </xf>
    <xf numFmtId="171" fontId="19" fillId="2" borderId="3" xfId="1" applyNumberFormat="1" applyFont="1" applyFill="1" applyBorder="1" applyAlignment="1" applyProtection="1">
      <alignment horizontal="center" vertical="center"/>
    </xf>
    <xf numFmtId="171" fontId="19" fillId="6" borderId="3" xfId="1" applyNumberFormat="1" applyFont="1" applyFill="1" applyBorder="1" applyAlignment="1" applyProtection="1">
      <alignment horizontal="center" vertical="center"/>
    </xf>
    <xf numFmtId="170" fontId="19" fillId="2" borderId="3" xfId="2" applyNumberFormat="1" applyFont="1" applyFill="1" applyBorder="1" applyAlignment="1">
      <alignment horizontal="center" vertical="center"/>
    </xf>
    <xf numFmtId="49" fontId="19" fillId="6" borderId="3" xfId="3" applyNumberFormat="1" applyFont="1" applyFill="1" applyBorder="1" applyAlignment="1">
      <alignment horizontal="center" vertical="center" wrapText="1"/>
    </xf>
    <xf numFmtId="169" fontId="19" fillId="2" borderId="3" xfId="3" applyFont="1" applyFill="1" applyBorder="1" applyAlignment="1">
      <alignment horizontal="center" vertical="center"/>
    </xf>
    <xf numFmtId="171" fontId="19" fillId="6" borderId="3" xfId="1" applyNumberFormat="1" applyFont="1" applyFill="1" applyBorder="1" applyAlignment="1">
      <alignment horizontal="center" vertical="center"/>
    </xf>
    <xf numFmtId="170" fontId="19" fillId="6" borderId="3" xfId="2" applyNumberFormat="1" applyFont="1" applyFill="1" applyBorder="1" applyAlignment="1">
      <alignment horizontal="center" vertical="center"/>
    </xf>
    <xf numFmtId="9" fontId="19" fillId="6" borderId="3" xfId="2" applyFont="1" applyFill="1" applyBorder="1" applyAlignment="1">
      <alignment horizontal="center" vertical="center"/>
    </xf>
    <xf numFmtId="171" fontId="19" fillId="2" borderId="3" xfId="1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9" fontId="4" fillId="2" borderId="3" xfId="3" applyFont="1" applyFill="1" applyBorder="1" applyAlignment="1">
      <alignment horizontal="center" vertical="center"/>
    </xf>
    <xf numFmtId="170" fontId="4" fillId="2" borderId="3" xfId="2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67" fontId="8" fillId="2" borderId="0" xfId="2" applyNumberFormat="1" applyFont="1" applyFill="1" applyBorder="1" applyAlignment="1" applyProtection="1">
      <alignment vertical="center"/>
      <protection locked="0"/>
    </xf>
    <xf numFmtId="166" fontId="22" fillId="2" borderId="3" xfId="0" applyNumberFormat="1" applyFont="1" applyFill="1" applyBorder="1" applyAlignment="1">
      <alignment horizontal="center" vertical="center"/>
    </xf>
    <xf numFmtId="1" fontId="21" fillId="2" borderId="0" xfId="0" applyNumberFormat="1" applyFont="1" applyFill="1" applyAlignment="1">
      <alignment horizontal="center" vertical="center"/>
    </xf>
    <xf numFmtId="1" fontId="22" fillId="2" borderId="3" xfId="0" applyNumberFormat="1" applyFont="1" applyFill="1" applyBorder="1" applyAlignment="1">
      <alignment horizontal="center" vertical="center"/>
    </xf>
    <xf numFmtId="2" fontId="21" fillId="2" borderId="0" xfId="0" applyNumberFormat="1" applyFont="1" applyFill="1" applyAlignment="1">
      <alignment horizontal="center" vertical="center"/>
    </xf>
    <xf numFmtId="167" fontId="21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1" fontId="22" fillId="2" borderId="0" xfId="0" applyNumberFormat="1" applyFont="1" applyFill="1" applyAlignment="1">
      <alignment horizontal="center" vertical="center"/>
    </xf>
    <xf numFmtId="1" fontId="21" fillId="2" borderId="3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167" fontId="29" fillId="2" borderId="3" xfId="0" applyNumberFormat="1" applyFont="1" applyFill="1" applyBorder="1" applyAlignment="1">
      <alignment horizontal="center" vertical="center"/>
    </xf>
    <xf numFmtId="1" fontId="25" fillId="5" borderId="8" xfId="0" applyNumberFormat="1" applyFont="1" applyFill="1" applyBorder="1" applyAlignment="1" applyProtection="1">
      <alignment horizontal="center" vertical="center"/>
      <protection locked="0"/>
    </xf>
    <xf numFmtId="2" fontId="25" fillId="2" borderId="8" xfId="0" applyNumberFormat="1" applyFont="1" applyFill="1" applyBorder="1" applyAlignment="1">
      <alignment horizontal="center" vertical="center"/>
    </xf>
    <xf numFmtId="2" fontId="25" fillId="5" borderId="8" xfId="0" applyNumberFormat="1" applyFont="1" applyFill="1" applyBorder="1" applyAlignment="1">
      <alignment horizontal="center" vertical="center"/>
    </xf>
    <xf numFmtId="1" fontId="25" fillId="2" borderId="9" xfId="0" applyNumberFormat="1" applyFont="1" applyFill="1" applyBorder="1" applyAlignment="1" applyProtection="1">
      <alignment horizontal="center" vertical="center"/>
      <protection locked="0"/>
    </xf>
    <xf numFmtId="2" fontId="25" fillId="2" borderId="14" xfId="0" applyNumberFormat="1" applyFont="1" applyFill="1" applyBorder="1" applyAlignment="1">
      <alignment horizontal="center" vertical="center"/>
    </xf>
    <xf numFmtId="1" fontId="25" fillId="5" borderId="9" xfId="0" applyNumberFormat="1" applyFont="1" applyFill="1" applyBorder="1" applyAlignment="1" applyProtection="1">
      <alignment horizontal="center" vertical="center"/>
      <protection locked="0"/>
    </xf>
    <xf numFmtId="2" fontId="25" fillId="5" borderId="14" xfId="0" applyNumberFormat="1" applyFont="1" applyFill="1" applyBorder="1" applyAlignment="1">
      <alignment horizontal="center" vertical="center"/>
    </xf>
    <xf numFmtId="1" fontId="25" fillId="2" borderId="8" xfId="0" applyNumberFormat="1" applyFont="1" applyFill="1" applyBorder="1" applyAlignment="1" applyProtection="1">
      <alignment horizontal="center" vertical="center"/>
      <protection locked="0"/>
    </xf>
    <xf numFmtId="1" fontId="25" fillId="5" borderId="9" xfId="0" applyNumberFormat="1" applyFont="1" applyFill="1" applyBorder="1" applyAlignment="1">
      <alignment horizontal="center" vertical="center"/>
    </xf>
    <xf numFmtId="167" fontId="25" fillId="2" borderId="8" xfId="0" applyNumberFormat="1" applyFont="1" applyFill="1" applyBorder="1" applyAlignment="1">
      <alignment horizontal="center" vertical="center"/>
    </xf>
    <xf numFmtId="167" fontId="25" fillId="5" borderId="14" xfId="0" applyNumberFormat="1" applyFont="1" applyFill="1" applyBorder="1" applyAlignment="1">
      <alignment horizontal="center" vertical="center"/>
    </xf>
    <xf numFmtId="167" fontId="25" fillId="2" borderId="11" xfId="0" applyNumberFormat="1" applyFont="1" applyFill="1" applyBorder="1" applyAlignment="1">
      <alignment horizontal="center" vertical="center"/>
    </xf>
    <xf numFmtId="9" fontId="25" fillId="5" borderId="14" xfId="2" applyFont="1" applyFill="1" applyBorder="1" applyAlignment="1" applyProtection="1">
      <alignment horizontal="center" vertical="center"/>
      <protection locked="0"/>
    </xf>
    <xf numFmtId="1" fontId="25" fillId="5" borderId="0" xfId="0" applyNumberFormat="1" applyFont="1" applyFill="1" applyAlignment="1" applyProtection="1">
      <alignment horizontal="center" vertical="center"/>
      <protection locked="0"/>
    </xf>
    <xf numFmtId="2" fontId="25" fillId="2" borderId="0" xfId="0" applyNumberFormat="1" applyFont="1" applyFill="1" applyAlignment="1">
      <alignment horizontal="center" vertical="center"/>
    </xf>
    <xf numFmtId="2" fontId="25" fillId="5" borderId="0" xfId="0" applyNumberFormat="1" applyFont="1" applyFill="1" applyAlignment="1">
      <alignment horizontal="center" vertical="center"/>
    </xf>
    <xf numFmtId="1" fontId="25" fillId="2" borderId="7" xfId="0" applyNumberFormat="1" applyFont="1" applyFill="1" applyBorder="1" applyAlignment="1" applyProtection="1">
      <alignment horizontal="center" vertical="center"/>
      <protection locked="0"/>
    </xf>
    <xf numFmtId="2" fontId="25" fillId="2" borderId="15" xfId="0" applyNumberFormat="1" applyFont="1" applyFill="1" applyBorder="1" applyAlignment="1">
      <alignment horizontal="center" vertical="center"/>
    </xf>
    <xf numFmtId="1" fontId="25" fillId="5" borderId="7" xfId="0" applyNumberFormat="1" applyFont="1" applyFill="1" applyBorder="1" applyAlignment="1" applyProtection="1">
      <alignment horizontal="center" vertical="center"/>
      <protection locked="0"/>
    </xf>
    <xf numFmtId="2" fontId="25" fillId="5" borderId="15" xfId="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 applyProtection="1">
      <alignment horizontal="center" vertical="center"/>
      <protection locked="0"/>
    </xf>
    <xf numFmtId="1" fontId="25" fillId="5" borderId="7" xfId="0" applyNumberFormat="1" applyFont="1" applyFill="1" applyBorder="1" applyAlignment="1">
      <alignment horizontal="center" vertical="center"/>
    </xf>
    <xf numFmtId="167" fontId="25" fillId="2" borderId="0" xfId="0" applyNumberFormat="1" applyFont="1" applyFill="1" applyAlignment="1">
      <alignment horizontal="center" vertical="center"/>
    </xf>
    <xf numFmtId="167" fontId="25" fillId="5" borderId="15" xfId="0" applyNumberFormat="1" applyFont="1" applyFill="1" applyBorder="1" applyAlignment="1">
      <alignment horizontal="center" vertical="center"/>
    </xf>
    <xf numFmtId="167" fontId="25" fillId="2" borderId="12" xfId="0" applyNumberFormat="1" applyFont="1" applyFill="1" applyBorder="1" applyAlignment="1">
      <alignment horizontal="center" vertical="center"/>
    </xf>
    <xf numFmtId="9" fontId="25" fillId="5" borderId="15" xfId="2" applyFont="1" applyFill="1" applyBorder="1" applyAlignment="1" applyProtection="1">
      <alignment horizontal="center" vertical="center"/>
      <protection locked="0"/>
    </xf>
    <xf numFmtId="1" fontId="25" fillId="2" borderId="10" xfId="0" applyNumberFormat="1" applyFont="1" applyFill="1" applyBorder="1" applyAlignment="1" applyProtection="1">
      <alignment horizontal="center" vertical="center"/>
      <protection locked="0"/>
    </xf>
    <xf numFmtId="2" fontId="25" fillId="5" borderId="16" xfId="0" applyNumberFormat="1" applyFont="1" applyFill="1" applyBorder="1" applyAlignment="1">
      <alignment horizontal="center" vertical="center"/>
    </xf>
    <xf numFmtId="2" fontId="25" fillId="2" borderId="17" xfId="0" applyNumberFormat="1" applyFont="1" applyFill="1" applyBorder="1" applyAlignment="1">
      <alignment horizontal="center" vertical="center"/>
    </xf>
    <xf numFmtId="1" fontId="25" fillId="5" borderId="10" xfId="0" applyNumberFormat="1" applyFont="1" applyFill="1" applyBorder="1" applyAlignment="1" applyProtection="1">
      <alignment horizontal="center" vertical="center"/>
      <protection locked="0"/>
    </xf>
    <xf numFmtId="2" fontId="25" fillId="2" borderId="16" xfId="0" applyNumberFormat="1" applyFont="1" applyFill="1" applyBorder="1" applyAlignment="1">
      <alignment horizontal="center" vertical="center"/>
    </xf>
    <xf numFmtId="2" fontId="25" fillId="5" borderId="17" xfId="0" applyNumberFormat="1" applyFont="1" applyFill="1" applyBorder="1" applyAlignment="1">
      <alignment horizontal="center" vertical="center"/>
    </xf>
    <xf numFmtId="1" fontId="25" fillId="5" borderId="10" xfId="0" applyNumberFormat="1" applyFont="1" applyFill="1" applyBorder="1" applyAlignment="1">
      <alignment horizontal="center" vertical="center"/>
    </xf>
    <xf numFmtId="167" fontId="25" fillId="2" borderId="16" xfId="0" applyNumberFormat="1" applyFont="1" applyFill="1" applyBorder="1" applyAlignment="1">
      <alignment horizontal="center" vertical="center"/>
    </xf>
    <xf numFmtId="167" fontId="25" fillId="5" borderId="17" xfId="0" applyNumberFormat="1" applyFont="1" applyFill="1" applyBorder="1" applyAlignment="1">
      <alignment horizontal="center" vertical="center"/>
    </xf>
    <xf numFmtId="167" fontId="25" fillId="2" borderId="13" xfId="0" applyNumberFormat="1" applyFont="1" applyFill="1" applyBorder="1" applyAlignment="1">
      <alignment horizontal="center" vertical="center"/>
    </xf>
    <xf numFmtId="1" fontId="30" fillId="5" borderId="3" xfId="0" applyNumberFormat="1" applyFont="1" applyFill="1" applyBorder="1" applyAlignment="1">
      <alignment horizontal="center" vertical="center"/>
    </xf>
    <xf numFmtId="2" fontId="30" fillId="2" borderId="3" xfId="0" applyNumberFormat="1" applyFont="1" applyFill="1" applyBorder="1" applyAlignment="1">
      <alignment horizontal="center" vertical="center"/>
    </xf>
    <xf numFmtId="2" fontId="30" fillId="5" borderId="3" xfId="0" applyNumberFormat="1" applyFont="1" applyFill="1" applyBorder="1" applyAlignment="1">
      <alignment horizontal="center" vertical="center"/>
    </xf>
    <xf numFmtId="1" fontId="30" fillId="2" borderId="3" xfId="0" applyNumberFormat="1" applyFont="1" applyFill="1" applyBorder="1" applyAlignment="1">
      <alignment horizontal="center" vertical="center"/>
    </xf>
    <xf numFmtId="167" fontId="30" fillId="2" borderId="3" xfId="0" applyNumberFormat="1" applyFont="1" applyFill="1" applyBorder="1" applyAlignment="1">
      <alignment horizontal="center" vertical="center"/>
    </xf>
    <xf numFmtId="167" fontId="30" fillId="5" borderId="3" xfId="0" applyNumberFormat="1" applyFont="1" applyFill="1" applyBorder="1" applyAlignment="1">
      <alignment horizontal="center" vertical="center"/>
    </xf>
    <xf numFmtId="9" fontId="30" fillId="5" borderId="3" xfId="2" applyFont="1" applyFill="1" applyBorder="1" applyAlignment="1">
      <alignment horizontal="center" vertical="center"/>
    </xf>
    <xf numFmtId="9" fontId="25" fillId="5" borderId="0" xfId="0" applyNumberFormat="1" applyFont="1" applyFill="1" applyAlignment="1" applyProtection="1">
      <alignment horizontal="center" vertical="center"/>
      <protection locked="0"/>
    </xf>
    <xf numFmtId="166" fontId="25" fillId="2" borderId="0" xfId="0" applyNumberFormat="1" applyFont="1" applyFill="1" applyAlignment="1">
      <alignment horizontal="center" vertical="center"/>
    </xf>
    <xf numFmtId="166" fontId="25" fillId="5" borderId="0" xfId="0" applyNumberFormat="1" applyFont="1" applyFill="1" applyAlignment="1">
      <alignment horizontal="center" vertical="center"/>
    </xf>
    <xf numFmtId="9" fontId="25" fillId="2" borderId="9" xfId="0" applyNumberFormat="1" applyFont="1" applyFill="1" applyBorder="1" applyAlignment="1" applyProtection="1">
      <alignment horizontal="center" vertical="center"/>
      <protection locked="0"/>
    </xf>
    <xf numFmtId="9" fontId="25" fillId="5" borderId="9" xfId="0" applyNumberFormat="1" applyFont="1" applyFill="1" applyBorder="1" applyAlignment="1" applyProtection="1">
      <alignment horizontal="center" vertical="center"/>
      <protection locked="0"/>
    </xf>
    <xf numFmtId="9" fontId="25" fillId="2" borderId="7" xfId="0" applyNumberFormat="1" applyFont="1" applyFill="1" applyBorder="1" applyAlignment="1" applyProtection="1">
      <alignment horizontal="center" vertical="center"/>
      <protection locked="0"/>
    </xf>
    <xf numFmtId="9" fontId="25" fillId="5" borderId="7" xfId="2" applyFont="1" applyFill="1" applyBorder="1" applyAlignment="1" applyProtection="1">
      <alignment horizontal="center" vertical="center"/>
      <protection locked="0"/>
    </xf>
    <xf numFmtId="9" fontId="25" fillId="2" borderId="7" xfId="2" applyFont="1" applyFill="1" applyBorder="1" applyAlignment="1" applyProtection="1">
      <alignment horizontal="center" vertical="center"/>
      <protection locked="0"/>
    </xf>
    <xf numFmtId="9" fontId="25" fillId="5" borderId="7" xfId="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horizontal="center" vertical="center"/>
    </xf>
    <xf numFmtId="1" fontId="25" fillId="5" borderId="0" xfId="0" applyNumberFormat="1" applyFont="1" applyFill="1" applyAlignment="1">
      <alignment horizontal="center" vertical="center"/>
    </xf>
    <xf numFmtId="1" fontId="25" fillId="2" borderId="7" xfId="0" applyNumberFormat="1" applyFont="1" applyFill="1" applyBorder="1" applyAlignment="1">
      <alignment horizontal="center" vertical="center"/>
    </xf>
    <xf numFmtId="1" fontId="25" fillId="5" borderId="11" xfId="0" applyNumberFormat="1" applyFont="1" applyFill="1" applyBorder="1" applyAlignment="1">
      <alignment horizontal="center" vertical="center"/>
    </xf>
    <xf numFmtId="2" fontId="25" fillId="2" borderId="0" xfId="0" applyNumberFormat="1" applyFont="1" applyFill="1" applyAlignment="1" applyProtection="1">
      <alignment horizontal="center" vertical="center"/>
      <protection locked="0"/>
    </xf>
    <xf numFmtId="2" fontId="25" fillId="5" borderId="0" xfId="0" applyNumberFormat="1" applyFont="1" applyFill="1" applyAlignment="1" applyProtection="1">
      <alignment horizontal="center" vertical="center"/>
      <protection locked="0"/>
    </xf>
    <xf numFmtId="167" fontId="25" fillId="5" borderId="0" xfId="0" applyNumberFormat="1" applyFont="1" applyFill="1" applyAlignment="1">
      <alignment horizontal="center" vertical="center"/>
    </xf>
    <xf numFmtId="167" fontId="25" fillId="2" borderId="7" xfId="0" applyNumberFormat="1" applyFont="1" applyFill="1" applyBorder="1" applyAlignment="1">
      <alignment horizontal="center" vertical="center"/>
    </xf>
    <xf numFmtId="168" fontId="25" fillId="5" borderId="12" xfId="2" applyNumberFormat="1" applyFont="1" applyFill="1" applyBorder="1" applyAlignment="1" applyProtection="1">
      <alignment horizontal="center" vertical="center"/>
      <protection locked="0"/>
    </xf>
    <xf numFmtId="1" fontId="25" fillId="2" borderId="10" xfId="0" applyNumberFormat="1" applyFont="1" applyFill="1" applyBorder="1" applyAlignment="1">
      <alignment horizontal="center" vertical="center"/>
    </xf>
    <xf numFmtId="167" fontId="25" fillId="2" borderId="10" xfId="0" applyNumberFormat="1" applyFont="1" applyFill="1" applyBorder="1" applyAlignment="1">
      <alignment horizontal="center" vertical="center"/>
    </xf>
    <xf numFmtId="168" fontId="25" fillId="5" borderId="13" xfId="2" applyNumberFormat="1" applyFont="1" applyFill="1" applyBorder="1" applyAlignment="1" applyProtection="1">
      <alignment horizontal="center" vertical="center"/>
      <protection locked="0"/>
    </xf>
    <xf numFmtId="2" fontId="30" fillId="2" borderId="4" xfId="0" applyNumberFormat="1" applyFont="1" applyFill="1" applyBorder="1" applyAlignment="1">
      <alignment horizontal="center" vertical="center"/>
    </xf>
    <xf numFmtId="168" fontId="30" fillId="5" borderId="3" xfId="2" applyNumberFormat="1" applyFont="1" applyFill="1" applyBorder="1" applyAlignment="1">
      <alignment horizontal="center" vertical="center"/>
    </xf>
    <xf numFmtId="1" fontId="31" fillId="7" borderId="3" xfId="0" applyNumberFormat="1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165" fontId="24" fillId="3" borderId="3" xfId="0" applyNumberFormat="1" applyFont="1" applyFill="1" applyBorder="1" applyAlignment="1">
      <alignment horizontal="center" vertical="center"/>
    </xf>
    <xf numFmtId="165" fontId="24" fillId="7" borderId="3" xfId="0" applyNumberFormat="1" applyFont="1" applyFill="1" applyBorder="1" applyAlignment="1">
      <alignment horizontal="center" vertical="center"/>
    </xf>
    <xf numFmtId="165" fontId="24" fillId="3" borderId="4" xfId="0" applyNumberFormat="1" applyFont="1" applyFill="1" applyBorder="1" applyAlignment="1">
      <alignment horizontal="center" vertical="center"/>
    </xf>
    <xf numFmtId="165" fontId="24" fillId="7" borderId="4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1" fontId="30" fillId="7" borderId="3" xfId="0" applyNumberFormat="1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 wrapText="1"/>
    </xf>
    <xf numFmtId="1" fontId="31" fillId="2" borderId="3" xfId="0" applyNumberFormat="1" applyFont="1" applyFill="1" applyBorder="1" applyAlignment="1">
      <alignment horizontal="center" vertical="center" wrapText="1"/>
    </xf>
    <xf numFmtId="9" fontId="29" fillId="2" borderId="3" xfId="2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1" fontId="32" fillId="2" borderId="3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1" fontId="14" fillId="7" borderId="3" xfId="0" applyNumberFormat="1" applyFont="1" applyFill="1" applyBorder="1" applyAlignment="1">
      <alignment horizontal="center" vertical="center" wrapText="1"/>
    </xf>
    <xf numFmtId="167" fontId="28" fillId="2" borderId="3" xfId="2" applyNumberFormat="1" applyFont="1" applyFill="1" applyBorder="1" applyAlignment="1" applyProtection="1">
      <alignment horizontal="center" vertical="center"/>
      <protection locked="0"/>
    </xf>
    <xf numFmtId="1" fontId="28" fillId="2" borderId="3" xfId="0" applyNumberFormat="1" applyFont="1" applyFill="1" applyBorder="1" applyAlignment="1">
      <alignment horizontal="center" vertical="center"/>
    </xf>
    <xf numFmtId="1" fontId="14" fillId="7" borderId="3" xfId="0" applyNumberFormat="1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1" fontId="14" fillId="7" borderId="4" xfId="0" applyNumberFormat="1" applyFont="1" applyFill="1" applyBorder="1" applyAlignment="1">
      <alignment horizontal="center" vertical="center" wrapText="1"/>
    </xf>
    <xf numFmtId="1" fontId="14" fillId="7" borderId="18" xfId="0" applyNumberFormat="1" applyFont="1" applyFill="1" applyBorder="1" applyAlignment="1">
      <alignment horizontal="center" vertical="center" wrapText="1"/>
    </xf>
    <xf numFmtId="1" fontId="14" fillId="7" borderId="5" xfId="0" applyNumberFormat="1" applyFont="1" applyFill="1" applyBorder="1" applyAlignment="1">
      <alignment horizontal="center" vertical="center" wrapText="1"/>
    </xf>
    <xf numFmtId="167" fontId="28" fillId="2" borderId="4" xfId="2" applyNumberFormat="1" applyFont="1" applyFill="1" applyBorder="1" applyAlignment="1" applyProtection="1">
      <alignment horizontal="center" vertical="center"/>
      <protection locked="0"/>
    </xf>
    <xf numFmtId="167" fontId="28" fillId="2" borderId="18" xfId="2" applyNumberFormat="1" applyFont="1" applyFill="1" applyBorder="1" applyAlignment="1" applyProtection="1">
      <alignment horizontal="center" vertical="center"/>
      <protection locked="0"/>
    </xf>
    <xf numFmtId="167" fontId="28" fillId="2" borderId="5" xfId="2" applyNumberFormat="1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>
      <alignment horizontal="center" vertical="center"/>
    </xf>
    <xf numFmtId="165" fontId="32" fillId="2" borderId="3" xfId="0" applyNumberFormat="1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5" borderId="3" xfId="0" applyFont="1" applyFill="1" applyBorder="1" applyAlignment="1">
      <alignment horizontal="left" vertical="center" indent="1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35" fillId="5" borderId="3" xfId="0" applyFont="1" applyFill="1" applyBorder="1" applyAlignment="1">
      <alignment horizontal="center" vertical="center"/>
    </xf>
    <xf numFmtId="0" fontId="35" fillId="5" borderId="6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12" xfId="4" xr:uid="{FFCFBF9F-06EE-4580-8A04-09406A009A87}"/>
    <cellStyle name="Normal 2" xfId="3" xr:uid="{6A41116B-717F-4736-BEC3-2E66FC72F3EA}"/>
    <cellStyle name="Percent" xfId="2" builtinId="5"/>
  </cellStyles>
  <dxfs count="1">
    <dxf>
      <font>
        <color rgb="FFFF0000"/>
      </font>
    </dxf>
  </dxfs>
  <tableStyles count="0" defaultTableStyle="TableStyleMedium2" defaultPivotStyle="PivotStyleLight16"/>
  <colors>
    <mruColors>
      <color rgb="FF2CAE6A"/>
      <color rgb="FF7CDEAB"/>
      <color rgb="FFA9E9C7"/>
      <color rgb="FF3BCD81"/>
      <color rgb="FF94E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9AEE2-A622-475B-BE26-90C113C4B0C1}">
  <dimension ref="A1:AQ28"/>
  <sheetViews>
    <sheetView zoomScale="20" zoomScaleNormal="20" zoomScaleSheetLayoutView="28" workbookViewId="0">
      <selection activeCell="S9" sqref="S9"/>
    </sheetView>
  </sheetViews>
  <sheetFormatPr defaultColWidth="12.7109375" defaultRowHeight="35.1" customHeight="1"/>
  <cols>
    <col min="1" max="1" width="25.7109375" style="73" customWidth="1"/>
    <col min="2" max="2" width="20.7109375" style="73" customWidth="1"/>
    <col min="3" max="43" width="18.7109375" style="73" customWidth="1"/>
    <col min="44" max="16384" width="12.7109375" style="73"/>
  </cols>
  <sheetData>
    <row r="1" spans="1:43" ht="156" customHeight="1">
      <c r="A1" s="167" t="s">
        <v>180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</row>
    <row r="2" spans="1:43" ht="148.5" customHeight="1" thickBo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</row>
    <row r="3" spans="1:43" ht="80.099999999999994" customHeight="1" thickTop="1"/>
    <row r="4" spans="1:43" s="166" customFormat="1" ht="120" customHeight="1">
      <c r="A4" s="199" t="s">
        <v>0</v>
      </c>
      <c r="B4" s="199"/>
      <c r="C4" s="188" t="s">
        <v>1</v>
      </c>
      <c r="D4" s="188"/>
      <c r="E4" s="188"/>
      <c r="F4" s="188" t="s">
        <v>2</v>
      </c>
      <c r="G4" s="188"/>
      <c r="H4" s="188"/>
      <c r="I4" s="188" t="s">
        <v>3</v>
      </c>
      <c r="J4" s="188"/>
      <c r="K4" s="188"/>
      <c r="L4" s="188" t="s">
        <v>4</v>
      </c>
      <c r="M4" s="188"/>
      <c r="N4" s="188"/>
      <c r="O4" s="188" t="s">
        <v>5</v>
      </c>
      <c r="P4" s="188"/>
      <c r="Q4" s="188"/>
      <c r="R4" s="188" t="s">
        <v>6</v>
      </c>
      <c r="S4" s="188"/>
      <c r="T4" s="188"/>
      <c r="U4" s="188" t="s">
        <v>7</v>
      </c>
      <c r="V4" s="188"/>
      <c r="W4" s="188"/>
      <c r="X4" s="188" t="s">
        <v>8</v>
      </c>
      <c r="Y4" s="188"/>
      <c r="Z4" s="188"/>
      <c r="AA4" s="188" t="s">
        <v>9</v>
      </c>
      <c r="AB4" s="188"/>
      <c r="AC4" s="188"/>
      <c r="AD4" s="188" t="s">
        <v>10</v>
      </c>
      <c r="AE4" s="188"/>
      <c r="AF4" s="188"/>
      <c r="AG4" s="188" t="s">
        <v>11</v>
      </c>
      <c r="AH4" s="188"/>
      <c r="AI4" s="188"/>
      <c r="AJ4" s="188" t="s">
        <v>12</v>
      </c>
      <c r="AK4" s="188"/>
      <c r="AL4" s="188"/>
      <c r="AM4" s="188" t="s">
        <v>13</v>
      </c>
      <c r="AN4" s="188"/>
      <c r="AO4" s="188"/>
      <c r="AP4" s="165"/>
      <c r="AQ4" s="165"/>
    </row>
    <row r="5" spans="1:43" s="159" customFormat="1" ht="110.1" customHeight="1">
      <c r="A5" s="153" t="s">
        <v>14</v>
      </c>
      <c r="B5" s="154" t="s">
        <v>15</v>
      </c>
      <c r="C5" s="155" t="s">
        <v>16</v>
      </c>
      <c r="D5" s="155" t="s">
        <v>17</v>
      </c>
      <c r="E5" s="155" t="s">
        <v>18</v>
      </c>
      <c r="F5" s="156" t="s">
        <v>16</v>
      </c>
      <c r="G5" s="156" t="s">
        <v>17</v>
      </c>
      <c r="H5" s="156" t="s">
        <v>18</v>
      </c>
      <c r="I5" s="155" t="s">
        <v>16</v>
      </c>
      <c r="J5" s="155" t="s">
        <v>17</v>
      </c>
      <c r="K5" s="157" t="s">
        <v>18</v>
      </c>
      <c r="L5" s="156" t="s">
        <v>16</v>
      </c>
      <c r="M5" s="156" t="s">
        <v>17</v>
      </c>
      <c r="N5" s="158" t="s">
        <v>18</v>
      </c>
      <c r="O5" s="155" t="s">
        <v>16</v>
      </c>
      <c r="P5" s="155" t="s">
        <v>17</v>
      </c>
      <c r="Q5" s="157" t="s">
        <v>18</v>
      </c>
      <c r="R5" s="156" t="s">
        <v>16</v>
      </c>
      <c r="S5" s="156" t="s">
        <v>17</v>
      </c>
      <c r="T5" s="158" t="s">
        <v>18</v>
      </c>
      <c r="U5" s="155" t="s">
        <v>16</v>
      </c>
      <c r="V5" s="155" t="s">
        <v>17</v>
      </c>
      <c r="W5" s="157" t="s">
        <v>18</v>
      </c>
      <c r="X5" s="156" t="s">
        <v>16</v>
      </c>
      <c r="Y5" s="156" t="s">
        <v>17</v>
      </c>
      <c r="Z5" s="158" t="s">
        <v>18</v>
      </c>
      <c r="AA5" s="155" t="s">
        <v>16</v>
      </c>
      <c r="AB5" s="155" t="s">
        <v>17</v>
      </c>
      <c r="AC5" s="157" t="s">
        <v>18</v>
      </c>
      <c r="AD5" s="156" t="s">
        <v>16</v>
      </c>
      <c r="AE5" s="156" t="s">
        <v>17</v>
      </c>
      <c r="AF5" s="158" t="s">
        <v>18</v>
      </c>
      <c r="AG5" s="155" t="s">
        <v>16</v>
      </c>
      <c r="AH5" s="155" t="s">
        <v>17</v>
      </c>
      <c r="AI5" s="157" t="s">
        <v>18</v>
      </c>
      <c r="AJ5" s="156" t="s">
        <v>16</v>
      </c>
      <c r="AK5" s="156" t="s">
        <v>17</v>
      </c>
      <c r="AL5" s="158" t="s">
        <v>18</v>
      </c>
      <c r="AM5" s="155" t="s">
        <v>16</v>
      </c>
      <c r="AN5" s="155" t="s">
        <v>17</v>
      </c>
      <c r="AO5" s="157" t="s">
        <v>18</v>
      </c>
      <c r="AP5" s="160" t="s">
        <v>181</v>
      </c>
      <c r="AQ5" s="151" t="s">
        <v>20</v>
      </c>
    </row>
    <row r="6" spans="1:43" ht="110.1" customHeight="1">
      <c r="A6" s="191" t="s">
        <v>21</v>
      </c>
      <c r="B6" s="75"/>
      <c r="C6" s="128">
        <v>0.05</v>
      </c>
      <c r="D6" s="129"/>
      <c r="E6" s="130"/>
      <c r="F6" s="131">
        <v>0.05</v>
      </c>
      <c r="G6" s="130"/>
      <c r="H6" s="129"/>
      <c r="I6" s="132">
        <v>0.1</v>
      </c>
      <c r="J6" s="129"/>
      <c r="K6" s="130"/>
      <c r="L6" s="133">
        <v>0.1</v>
      </c>
      <c r="M6" s="130"/>
      <c r="N6" s="129"/>
      <c r="O6" s="134">
        <v>0.1</v>
      </c>
      <c r="P6" s="129"/>
      <c r="Q6" s="130"/>
      <c r="R6" s="135">
        <v>0.1</v>
      </c>
      <c r="S6" s="130"/>
      <c r="T6" s="129"/>
      <c r="U6" s="134">
        <v>0.1</v>
      </c>
      <c r="V6" s="129"/>
      <c r="W6" s="130"/>
      <c r="X6" s="135">
        <v>0.1</v>
      </c>
      <c r="Y6" s="130"/>
      <c r="Z6" s="129"/>
      <c r="AA6" s="134">
        <v>0.1</v>
      </c>
      <c r="AB6" s="129"/>
      <c r="AC6" s="130"/>
      <c r="AD6" s="135">
        <v>0.1</v>
      </c>
      <c r="AE6" s="130"/>
      <c r="AF6" s="129"/>
      <c r="AG6" s="134">
        <v>0.05</v>
      </c>
      <c r="AH6" s="129"/>
      <c r="AI6" s="130"/>
      <c r="AJ6" s="133">
        <v>0.05</v>
      </c>
      <c r="AK6" s="130"/>
      <c r="AL6" s="129"/>
      <c r="AM6" s="136">
        <f>C6+F6+I6+L6+O6+R6+U6+X6+AA6+AD6+AG6+AJ6</f>
        <v>1</v>
      </c>
      <c r="AN6" s="137"/>
      <c r="AO6" s="138"/>
      <c r="AP6" s="139"/>
      <c r="AQ6" s="140"/>
    </row>
    <row r="7" spans="1:43" ht="110.1" customHeight="1">
      <c r="A7" s="192"/>
      <c r="B7" s="77" t="s">
        <v>22</v>
      </c>
      <c r="C7" s="98">
        <f>38000*C$3*$AR7</f>
        <v>0</v>
      </c>
      <c r="D7" s="141">
        <f>C7*C27</f>
        <v>0</v>
      </c>
      <c r="E7" s="142">
        <f>C7*D27</f>
        <v>0</v>
      </c>
      <c r="F7" s="101">
        <f>38000*F$3*$AR7</f>
        <v>0</v>
      </c>
      <c r="G7" s="142">
        <f>F7*C27</f>
        <v>0</v>
      </c>
      <c r="H7" s="141">
        <f>F7*D27</f>
        <v>0</v>
      </c>
      <c r="I7" s="103">
        <f>38000*I$3*$AR7</f>
        <v>0</v>
      </c>
      <c r="J7" s="99">
        <f>I7*C27</f>
        <v>0</v>
      </c>
      <c r="K7" s="100">
        <f>I7*D27</f>
        <v>0</v>
      </c>
      <c r="L7" s="101">
        <f>38000*L$3*$AR7</f>
        <v>0</v>
      </c>
      <c r="M7" s="100">
        <f>L7*C27</f>
        <v>0</v>
      </c>
      <c r="N7" s="99">
        <f>L7*D27</f>
        <v>0</v>
      </c>
      <c r="O7" s="103">
        <f>38000*O$3*$AR7</f>
        <v>0</v>
      </c>
      <c r="P7" s="99">
        <f>O7*C27</f>
        <v>0</v>
      </c>
      <c r="Q7" s="100">
        <f>O7*D27</f>
        <v>0</v>
      </c>
      <c r="R7" s="101">
        <f>38000*R$3*$AR7</f>
        <v>0</v>
      </c>
      <c r="S7" s="100">
        <f>R7*C27</f>
        <v>0</v>
      </c>
      <c r="T7" s="99">
        <f>R7*D27</f>
        <v>0</v>
      </c>
      <c r="U7" s="103">
        <f>38000*U$3*$AR7</f>
        <v>0</v>
      </c>
      <c r="V7" s="99">
        <f>U7*C27</f>
        <v>0</v>
      </c>
      <c r="W7" s="100">
        <f>U7*D27</f>
        <v>0</v>
      </c>
      <c r="X7" s="101">
        <f>38000*X$3*$AR7</f>
        <v>0</v>
      </c>
      <c r="Y7" s="100">
        <f>X7*C27</f>
        <v>0</v>
      </c>
      <c r="Z7" s="99">
        <f>X7*D27</f>
        <v>0</v>
      </c>
      <c r="AA7" s="103">
        <f>38000*AA$3*$AR7</f>
        <v>0</v>
      </c>
      <c r="AB7" s="99">
        <f>AA7*C27</f>
        <v>0</v>
      </c>
      <c r="AC7" s="100">
        <f>AA7*D27</f>
        <v>0</v>
      </c>
      <c r="AD7" s="101">
        <f>38000*AD$3*$AR7</f>
        <v>0</v>
      </c>
      <c r="AE7" s="100">
        <f>AD7*C27</f>
        <v>0</v>
      </c>
      <c r="AF7" s="99">
        <f>AD7*D27</f>
        <v>0</v>
      </c>
      <c r="AG7" s="103">
        <f>38000*AG$3*$AR7</f>
        <v>0</v>
      </c>
      <c r="AH7" s="99">
        <f>AG7*C27</f>
        <v>0</v>
      </c>
      <c r="AI7" s="100">
        <f>AG7*D27</f>
        <v>0</v>
      </c>
      <c r="AJ7" s="101">
        <f>38000*AJ$3*$AR7</f>
        <v>0</v>
      </c>
      <c r="AK7" s="100">
        <f>AJ7*C27</f>
        <v>0</v>
      </c>
      <c r="AL7" s="99">
        <f>AJ7*D27</f>
        <v>0</v>
      </c>
      <c r="AM7" s="106">
        <f t="shared" ref="AM7:AO10" si="0">SUM(AJ7,AG7,AD7,AA7,X7,U7,R7,O7,L7,I7,F7,C7)</f>
        <v>0</v>
      </c>
      <c r="AN7" s="107">
        <f t="shared" si="0"/>
        <v>0</v>
      </c>
      <c r="AO7" s="143">
        <f t="shared" si="0"/>
        <v>0</v>
      </c>
      <c r="AP7" s="144">
        <f>AN7-AO7</f>
        <v>0</v>
      </c>
      <c r="AQ7" s="145">
        <v>0.65</v>
      </c>
    </row>
    <row r="8" spans="1:43" ht="110.1" customHeight="1">
      <c r="A8" s="192"/>
      <c r="B8" s="77" t="s">
        <v>23</v>
      </c>
      <c r="C8" s="98">
        <f>38000*C$3*$AR8</f>
        <v>0</v>
      </c>
      <c r="D8" s="141">
        <f>C8*C28</f>
        <v>0</v>
      </c>
      <c r="E8" s="142">
        <f>C8*D28</f>
        <v>0</v>
      </c>
      <c r="F8" s="101">
        <f>38000*F$3*$AR8</f>
        <v>0</v>
      </c>
      <c r="G8" s="142">
        <f>F8*C28</f>
        <v>0</v>
      </c>
      <c r="H8" s="141">
        <f>F8*D28</f>
        <v>0</v>
      </c>
      <c r="I8" s="103">
        <f>38000*I$3*$AR8</f>
        <v>0</v>
      </c>
      <c r="J8" s="99">
        <f>I8*C28</f>
        <v>0</v>
      </c>
      <c r="K8" s="100">
        <f>I8*D28</f>
        <v>0</v>
      </c>
      <c r="L8" s="101">
        <f>38000*L$3*$AR8</f>
        <v>0</v>
      </c>
      <c r="M8" s="100">
        <f>L8*C28</f>
        <v>0</v>
      </c>
      <c r="N8" s="99">
        <f>L8*D28</f>
        <v>0</v>
      </c>
      <c r="O8" s="103">
        <f>38000*O$3*$AR8</f>
        <v>0</v>
      </c>
      <c r="P8" s="99">
        <f>O8*C28</f>
        <v>0</v>
      </c>
      <c r="Q8" s="100">
        <f>O8*D28</f>
        <v>0</v>
      </c>
      <c r="R8" s="101">
        <f>38000*R$3*$AR8</f>
        <v>0</v>
      </c>
      <c r="S8" s="100">
        <f>R8*C28</f>
        <v>0</v>
      </c>
      <c r="T8" s="99">
        <f>R8*D28</f>
        <v>0</v>
      </c>
      <c r="U8" s="103">
        <f>38000*U$3*$AR8</f>
        <v>0</v>
      </c>
      <c r="V8" s="99">
        <f>U8*C28</f>
        <v>0</v>
      </c>
      <c r="W8" s="100">
        <f>U8*D28</f>
        <v>0</v>
      </c>
      <c r="X8" s="101">
        <f>38000*X$3*$AR8</f>
        <v>0</v>
      </c>
      <c r="Y8" s="100">
        <f>X8*C28</f>
        <v>0</v>
      </c>
      <c r="Z8" s="99">
        <f>X8*D28</f>
        <v>0</v>
      </c>
      <c r="AA8" s="103">
        <f>38000*AA$3*$AR8</f>
        <v>0</v>
      </c>
      <c r="AB8" s="99">
        <f>AA8*C28</f>
        <v>0</v>
      </c>
      <c r="AC8" s="100">
        <f>AA8*D28</f>
        <v>0</v>
      </c>
      <c r="AD8" s="101">
        <f>38000*AD$3*$AR8</f>
        <v>0</v>
      </c>
      <c r="AE8" s="100">
        <f>AD8*C28</f>
        <v>0</v>
      </c>
      <c r="AF8" s="99">
        <f>AD8*D28</f>
        <v>0</v>
      </c>
      <c r="AG8" s="103">
        <f>38000*AG$3*$AR8</f>
        <v>0</v>
      </c>
      <c r="AH8" s="99">
        <f>AG8*C28</f>
        <v>0</v>
      </c>
      <c r="AI8" s="100">
        <f>AG8*D28</f>
        <v>0</v>
      </c>
      <c r="AJ8" s="101">
        <f>38000*AJ$3*$AR8</f>
        <v>0</v>
      </c>
      <c r="AK8" s="100">
        <f>AJ8*C28</f>
        <v>0</v>
      </c>
      <c r="AL8" s="99">
        <f>AJ8*D28</f>
        <v>0</v>
      </c>
      <c r="AM8" s="106">
        <f t="shared" si="0"/>
        <v>0</v>
      </c>
      <c r="AN8" s="107">
        <f t="shared" si="0"/>
        <v>0</v>
      </c>
      <c r="AO8" s="143">
        <f t="shared" si="0"/>
        <v>0</v>
      </c>
      <c r="AP8" s="144">
        <f>AN8-AO8</f>
        <v>0</v>
      </c>
      <c r="AQ8" s="145">
        <v>0.25</v>
      </c>
    </row>
    <row r="9" spans="1:43" ht="110.1" customHeight="1">
      <c r="A9" s="192"/>
      <c r="B9" s="77" t="s">
        <v>24</v>
      </c>
      <c r="C9" s="98">
        <f>38000*C$3*$AR9</f>
        <v>0</v>
      </c>
      <c r="D9" s="141">
        <f>C9*C29</f>
        <v>0</v>
      </c>
      <c r="E9" s="142">
        <f>C9*D29</f>
        <v>0</v>
      </c>
      <c r="F9" s="101">
        <f>38000*F$3*$AR9</f>
        <v>0</v>
      </c>
      <c r="G9" s="142">
        <f>F9*C29</f>
        <v>0</v>
      </c>
      <c r="H9" s="141">
        <f>F9*D29</f>
        <v>0</v>
      </c>
      <c r="I9" s="103">
        <f>38000*I$3*$AR9</f>
        <v>0</v>
      </c>
      <c r="J9" s="99">
        <f>I9*C29</f>
        <v>0</v>
      </c>
      <c r="K9" s="100">
        <f>I9*D29</f>
        <v>0</v>
      </c>
      <c r="L9" s="101">
        <f>38000*L$3*$AR9</f>
        <v>0</v>
      </c>
      <c r="M9" s="100">
        <f>L9*C29</f>
        <v>0</v>
      </c>
      <c r="N9" s="99">
        <f>L9*D29</f>
        <v>0</v>
      </c>
      <c r="O9" s="103">
        <f>38000*O$3*$AR9</f>
        <v>0</v>
      </c>
      <c r="P9" s="99">
        <f>O9*C29</f>
        <v>0</v>
      </c>
      <c r="Q9" s="100">
        <f>O9*D29</f>
        <v>0</v>
      </c>
      <c r="R9" s="101">
        <f>38000*R$3*$AR9</f>
        <v>0</v>
      </c>
      <c r="S9" s="100">
        <f>R9*C29</f>
        <v>0</v>
      </c>
      <c r="T9" s="99">
        <f>R9*D29</f>
        <v>0</v>
      </c>
      <c r="U9" s="103">
        <f>38000*U$3*$AR9</f>
        <v>0</v>
      </c>
      <c r="V9" s="99">
        <f>U9*C29</f>
        <v>0</v>
      </c>
      <c r="W9" s="100">
        <f>U9*D29</f>
        <v>0</v>
      </c>
      <c r="X9" s="101">
        <f>38000*X$3*$AR9</f>
        <v>0</v>
      </c>
      <c r="Y9" s="100">
        <f>X9*C29</f>
        <v>0</v>
      </c>
      <c r="Z9" s="99">
        <f>X9*D29</f>
        <v>0</v>
      </c>
      <c r="AA9" s="103">
        <f>38000*AA$3*$AR9</f>
        <v>0</v>
      </c>
      <c r="AB9" s="99">
        <f>AA9*C29</f>
        <v>0</v>
      </c>
      <c r="AC9" s="100">
        <f>AA9*D29</f>
        <v>0</v>
      </c>
      <c r="AD9" s="101">
        <f>38000*AD$3*$AR9</f>
        <v>0</v>
      </c>
      <c r="AE9" s="100">
        <f>AD9*C29</f>
        <v>0</v>
      </c>
      <c r="AF9" s="99">
        <f>AD9*D29</f>
        <v>0</v>
      </c>
      <c r="AG9" s="103">
        <f>38000*AG$3*$AR9</f>
        <v>0</v>
      </c>
      <c r="AH9" s="99">
        <f>AG9*C29</f>
        <v>0</v>
      </c>
      <c r="AI9" s="100">
        <f>AG9*D29</f>
        <v>0</v>
      </c>
      <c r="AJ9" s="101">
        <f>38000*AJ$3*$AR9</f>
        <v>0</v>
      </c>
      <c r="AK9" s="100">
        <f>AJ9*C29</f>
        <v>0</v>
      </c>
      <c r="AL9" s="99">
        <f>AJ9*D29</f>
        <v>0</v>
      </c>
      <c r="AM9" s="106">
        <f t="shared" si="0"/>
        <v>0</v>
      </c>
      <c r="AN9" s="107">
        <f t="shared" si="0"/>
        <v>0</v>
      </c>
      <c r="AO9" s="143">
        <f t="shared" si="0"/>
        <v>0</v>
      </c>
      <c r="AP9" s="144">
        <f>AN9-AO9</f>
        <v>0</v>
      </c>
      <c r="AQ9" s="145">
        <v>0.05</v>
      </c>
    </row>
    <row r="10" spans="1:43" ht="110.1" customHeight="1">
      <c r="A10" s="192"/>
      <c r="B10" s="77" t="s">
        <v>25</v>
      </c>
      <c r="C10" s="98">
        <f>38000*C$3*$AR10</f>
        <v>0</v>
      </c>
      <c r="D10" s="141">
        <f>C10*C30</f>
        <v>0</v>
      </c>
      <c r="E10" s="142">
        <f>C10*D30</f>
        <v>0</v>
      </c>
      <c r="F10" s="111">
        <f>38000*F$3*$AR10</f>
        <v>0</v>
      </c>
      <c r="G10" s="142">
        <f>F10*C30</f>
        <v>0</v>
      </c>
      <c r="H10" s="141">
        <f>F10*D30</f>
        <v>0</v>
      </c>
      <c r="I10" s="114">
        <f>38000*I$3*$AR10</f>
        <v>0</v>
      </c>
      <c r="J10" s="99">
        <f>I10*C30</f>
        <v>0</v>
      </c>
      <c r="K10" s="100">
        <f>I10*D30</f>
        <v>0</v>
      </c>
      <c r="L10" s="111">
        <f>38000*L$3*$AR10</f>
        <v>0</v>
      </c>
      <c r="M10" s="100">
        <f>L10*C30</f>
        <v>0</v>
      </c>
      <c r="N10" s="99">
        <f>L10*D30</f>
        <v>0</v>
      </c>
      <c r="O10" s="114">
        <f>38000*O$3*$AR10</f>
        <v>0</v>
      </c>
      <c r="P10" s="99">
        <f>O10*C30</f>
        <v>0</v>
      </c>
      <c r="Q10" s="100">
        <f>O10*D30</f>
        <v>0</v>
      </c>
      <c r="R10" s="111">
        <f>38000*R$3*$AR10</f>
        <v>0</v>
      </c>
      <c r="S10" s="100">
        <f>R10*C30</f>
        <v>0</v>
      </c>
      <c r="T10" s="99">
        <f>R10*D30</f>
        <v>0</v>
      </c>
      <c r="U10" s="114">
        <f>38000*U$3*$AR10</f>
        <v>0</v>
      </c>
      <c r="V10" s="99">
        <f>U10*C30</f>
        <v>0</v>
      </c>
      <c r="W10" s="100">
        <f>U10*D30</f>
        <v>0</v>
      </c>
      <c r="X10" s="111">
        <f>38000*X$3*$AR10</f>
        <v>0</v>
      </c>
      <c r="Y10" s="100">
        <f>X10*C30</f>
        <v>0</v>
      </c>
      <c r="Z10" s="99">
        <f>X10*D30</f>
        <v>0</v>
      </c>
      <c r="AA10" s="114">
        <f>38000*AA$3*$AR10</f>
        <v>0</v>
      </c>
      <c r="AB10" s="99">
        <f>AA10*C30</f>
        <v>0</v>
      </c>
      <c r="AC10" s="100">
        <f>AA10*D30</f>
        <v>0</v>
      </c>
      <c r="AD10" s="146">
        <f>38000*AD$3*$AR10</f>
        <v>0</v>
      </c>
      <c r="AE10" s="100">
        <f>AD10*C30</f>
        <v>0</v>
      </c>
      <c r="AF10" s="99">
        <f>AD10*D30</f>
        <v>0</v>
      </c>
      <c r="AG10" s="103">
        <f>38000*AG$3*$AR10</f>
        <v>0</v>
      </c>
      <c r="AH10" s="99">
        <f>AG10*C30</f>
        <v>0</v>
      </c>
      <c r="AI10" s="100">
        <f>AG10*D30</f>
        <v>0</v>
      </c>
      <c r="AJ10" s="111">
        <f>38000*AJ$3*$AR10</f>
        <v>0</v>
      </c>
      <c r="AK10" s="100">
        <f>AJ10*C30</f>
        <v>0</v>
      </c>
      <c r="AL10" s="99">
        <f>AJ10*D30</f>
        <v>0</v>
      </c>
      <c r="AM10" s="117">
        <f t="shared" si="0"/>
        <v>0</v>
      </c>
      <c r="AN10" s="107">
        <f t="shared" si="0"/>
        <v>0</v>
      </c>
      <c r="AO10" s="143">
        <f t="shared" si="0"/>
        <v>0</v>
      </c>
      <c r="AP10" s="147">
        <f>AN10-AO10</f>
        <v>0</v>
      </c>
      <c r="AQ10" s="148">
        <v>0.05</v>
      </c>
    </row>
    <row r="11" spans="1:43" ht="110.1" customHeight="1">
      <c r="A11" s="193" t="s">
        <v>26</v>
      </c>
      <c r="B11" s="193"/>
      <c r="C11" s="121">
        <f t="shared" ref="C11:AK11" si="1">SUM(C7:C10)</f>
        <v>0</v>
      </c>
      <c r="D11" s="122">
        <f t="shared" si="1"/>
        <v>0</v>
      </c>
      <c r="E11" s="123">
        <f>SUM(E7:E10)</f>
        <v>0</v>
      </c>
      <c r="F11" s="124">
        <f>SUM(F7:F10)</f>
        <v>0</v>
      </c>
      <c r="G11" s="123">
        <f>SUM(G7:G10)</f>
        <v>0</v>
      </c>
      <c r="H11" s="122">
        <f t="shared" si="1"/>
        <v>0</v>
      </c>
      <c r="I11" s="121">
        <f t="shared" si="1"/>
        <v>0</v>
      </c>
      <c r="J11" s="122">
        <f t="shared" si="1"/>
        <v>0</v>
      </c>
      <c r="K11" s="123">
        <f t="shared" si="1"/>
        <v>0</v>
      </c>
      <c r="L11" s="124">
        <f t="shared" si="1"/>
        <v>0</v>
      </c>
      <c r="M11" s="123">
        <f t="shared" si="1"/>
        <v>0</v>
      </c>
      <c r="N11" s="122">
        <f t="shared" si="1"/>
        <v>0</v>
      </c>
      <c r="O11" s="121">
        <f t="shared" si="1"/>
        <v>0</v>
      </c>
      <c r="P11" s="122">
        <f t="shared" si="1"/>
        <v>0</v>
      </c>
      <c r="Q11" s="123">
        <f t="shared" si="1"/>
        <v>0</v>
      </c>
      <c r="R11" s="124">
        <f t="shared" si="1"/>
        <v>0</v>
      </c>
      <c r="S11" s="123">
        <f t="shared" si="1"/>
        <v>0</v>
      </c>
      <c r="T11" s="122">
        <f t="shared" si="1"/>
        <v>0</v>
      </c>
      <c r="U11" s="121">
        <f t="shared" si="1"/>
        <v>0</v>
      </c>
      <c r="V11" s="122">
        <f t="shared" si="1"/>
        <v>0</v>
      </c>
      <c r="W11" s="123">
        <f t="shared" si="1"/>
        <v>0</v>
      </c>
      <c r="X11" s="124">
        <f t="shared" si="1"/>
        <v>0</v>
      </c>
      <c r="Y11" s="123">
        <f t="shared" si="1"/>
        <v>0</v>
      </c>
      <c r="Z11" s="122">
        <f t="shared" si="1"/>
        <v>0</v>
      </c>
      <c r="AA11" s="121">
        <f t="shared" si="1"/>
        <v>0</v>
      </c>
      <c r="AB11" s="122">
        <f t="shared" si="1"/>
        <v>0</v>
      </c>
      <c r="AC11" s="123">
        <f t="shared" si="1"/>
        <v>0</v>
      </c>
      <c r="AD11" s="124">
        <f t="shared" si="1"/>
        <v>0</v>
      </c>
      <c r="AE11" s="123">
        <f t="shared" si="1"/>
        <v>0</v>
      </c>
      <c r="AF11" s="149">
        <f t="shared" si="1"/>
        <v>0</v>
      </c>
      <c r="AG11" s="121">
        <f t="shared" si="1"/>
        <v>0</v>
      </c>
      <c r="AH11" s="122">
        <f t="shared" si="1"/>
        <v>0</v>
      </c>
      <c r="AI11" s="123">
        <f t="shared" si="1"/>
        <v>0</v>
      </c>
      <c r="AJ11" s="124">
        <f t="shared" si="1"/>
        <v>0</v>
      </c>
      <c r="AK11" s="123">
        <f t="shared" si="1"/>
        <v>0</v>
      </c>
      <c r="AL11" s="122">
        <f t="shared" ref="AL11:AQ11" si="2">SUM(AL7:AL10)</f>
        <v>0</v>
      </c>
      <c r="AM11" s="121">
        <f t="shared" si="2"/>
        <v>0</v>
      </c>
      <c r="AN11" s="125">
        <f t="shared" si="2"/>
        <v>0</v>
      </c>
      <c r="AO11" s="126">
        <f t="shared" si="2"/>
        <v>0</v>
      </c>
      <c r="AP11" s="125">
        <f t="shared" si="2"/>
        <v>0</v>
      </c>
      <c r="AQ11" s="150">
        <f t="shared" si="2"/>
        <v>1</v>
      </c>
    </row>
    <row r="12" spans="1:43" ht="110.1" customHeight="1">
      <c r="A12" s="80"/>
      <c r="B12" s="81"/>
      <c r="C12" s="81"/>
      <c r="D12" s="78"/>
      <c r="E12" s="78"/>
      <c r="F12" s="76"/>
      <c r="G12" s="78"/>
      <c r="H12" s="78"/>
      <c r="I12" s="76"/>
      <c r="J12" s="78"/>
      <c r="K12" s="78"/>
      <c r="L12" s="76"/>
      <c r="M12" s="78"/>
      <c r="N12" s="78"/>
      <c r="O12" s="76"/>
      <c r="P12" s="78"/>
      <c r="Q12" s="78"/>
      <c r="R12" s="76"/>
      <c r="S12" s="78"/>
      <c r="T12" s="78"/>
      <c r="U12" s="76"/>
      <c r="V12" s="78"/>
      <c r="W12" s="78"/>
      <c r="X12" s="76"/>
      <c r="Y12" s="78"/>
      <c r="Z12" s="78"/>
      <c r="AA12" s="76"/>
      <c r="AB12" s="78"/>
      <c r="AC12" s="78"/>
      <c r="AD12" s="76"/>
      <c r="AE12" s="78"/>
      <c r="AF12" s="78"/>
      <c r="AG12" s="76"/>
      <c r="AH12" s="78"/>
      <c r="AI12" s="78"/>
      <c r="AJ12" s="76"/>
      <c r="AK12" s="78"/>
      <c r="AL12" s="78"/>
      <c r="AM12" s="76"/>
      <c r="AN12" s="79"/>
      <c r="AO12" s="79"/>
      <c r="AP12" s="79"/>
      <c r="AQ12" s="76"/>
    </row>
    <row r="13" spans="1:43" ht="110.1" customHeight="1">
      <c r="A13" s="194" t="s">
        <v>27</v>
      </c>
      <c r="B13" s="82" t="s">
        <v>22</v>
      </c>
      <c r="C13" s="85">
        <f>14750*C$3*$AR13</f>
        <v>0</v>
      </c>
      <c r="D13" s="86">
        <f>C13*C33</f>
        <v>0</v>
      </c>
      <c r="E13" s="87">
        <f>C13*D33</f>
        <v>0</v>
      </c>
      <c r="F13" s="88">
        <f>14750*F$3*$AR13</f>
        <v>0</v>
      </c>
      <c r="G13" s="87">
        <f>F13*C33</f>
        <v>0</v>
      </c>
      <c r="H13" s="89">
        <f>F13*D33</f>
        <v>0</v>
      </c>
      <c r="I13" s="90">
        <f>14750*I$3*$AR13</f>
        <v>0</v>
      </c>
      <c r="J13" s="86">
        <f>I13*C33</f>
        <v>0</v>
      </c>
      <c r="K13" s="91">
        <f>I13*D33</f>
        <v>0</v>
      </c>
      <c r="L13" s="88">
        <f>14750*L$3*$AR13</f>
        <v>0</v>
      </c>
      <c r="M13" s="87">
        <f>L13*C33</f>
        <v>0</v>
      </c>
      <c r="N13" s="89">
        <f>L13*D33</f>
        <v>0</v>
      </c>
      <c r="O13" s="90">
        <f>14750*O$3*$AR13</f>
        <v>0</v>
      </c>
      <c r="P13" s="86">
        <f>O13*C33</f>
        <v>0</v>
      </c>
      <c r="Q13" s="91">
        <f>O13*D33</f>
        <v>0</v>
      </c>
      <c r="R13" s="92">
        <f>14750*R$3*$AR13</f>
        <v>0</v>
      </c>
      <c r="S13" s="87">
        <f>R13*C33</f>
        <v>0</v>
      </c>
      <c r="T13" s="86">
        <f>R13*D33</f>
        <v>0</v>
      </c>
      <c r="U13" s="90">
        <f>14750*U$3*$AR13</f>
        <v>0</v>
      </c>
      <c r="V13" s="86">
        <f>U13*C33</f>
        <v>0</v>
      </c>
      <c r="W13" s="91">
        <f>U13*D33</f>
        <v>0</v>
      </c>
      <c r="X13" s="92">
        <f>14750*X$3*$AR13</f>
        <v>0</v>
      </c>
      <c r="Y13" s="87">
        <f>X13*C33</f>
        <v>0</v>
      </c>
      <c r="Z13" s="86">
        <f>X13*D33</f>
        <v>0</v>
      </c>
      <c r="AA13" s="90">
        <f>14750*AA$3*$AR13</f>
        <v>0</v>
      </c>
      <c r="AB13" s="86">
        <f>AA13*C33</f>
        <v>0</v>
      </c>
      <c r="AC13" s="91">
        <f>AA13*D33</f>
        <v>0</v>
      </c>
      <c r="AD13" s="92">
        <f>14750*AD$3*$AR13</f>
        <v>0</v>
      </c>
      <c r="AE13" s="87">
        <f>AD13*C33</f>
        <v>0</v>
      </c>
      <c r="AF13" s="86">
        <f>AD13*D33</f>
        <v>0</v>
      </c>
      <c r="AG13" s="90">
        <f>14750*AG$3*$AR13</f>
        <v>0</v>
      </c>
      <c r="AH13" s="86">
        <f>AG13*C33</f>
        <v>0</v>
      </c>
      <c r="AI13" s="91">
        <f>AG13*D33</f>
        <v>0</v>
      </c>
      <c r="AJ13" s="92">
        <f>14750*AJ$3*$AR13</f>
        <v>0</v>
      </c>
      <c r="AK13" s="87">
        <f>AJ13*C33</f>
        <v>0</v>
      </c>
      <c r="AL13" s="86">
        <f>AJ13*D33</f>
        <v>0</v>
      </c>
      <c r="AM13" s="93">
        <f t="shared" ref="AM13:AO16" si="3">SUM(AJ13,AG13,AD13,AA13,X13,U13,R13,O13,L13,I13,F13,C13)</f>
        <v>0</v>
      </c>
      <c r="AN13" s="94">
        <f t="shared" si="3"/>
        <v>0</v>
      </c>
      <c r="AO13" s="95">
        <f t="shared" si="3"/>
        <v>0</v>
      </c>
      <c r="AP13" s="96">
        <f>AN13-AO13</f>
        <v>0</v>
      </c>
      <c r="AQ13" s="97">
        <v>0.7</v>
      </c>
    </row>
    <row r="14" spans="1:43" ht="110.1" customHeight="1">
      <c r="A14" s="195"/>
      <c r="B14" s="82" t="s">
        <v>23</v>
      </c>
      <c r="C14" s="98">
        <f>14750*C$3*$AR14</f>
        <v>0</v>
      </c>
      <c r="D14" s="99">
        <f>C14*C34</f>
        <v>0</v>
      </c>
      <c r="E14" s="100">
        <f>C14*D34</f>
        <v>0</v>
      </c>
      <c r="F14" s="101">
        <f>14750*F$3*$AR14</f>
        <v>0</v>
      </c>
      <c r="G14" s="100">
        <f>F14*C34</f>
        <v>0</v>
      </c>
      <c r="H14" s="102">
        <f>F14*D34</f>
        <v>0</v>
      </c>
      <c r="I14" s="103">
        <f>14750*I$3*$AR14</f>
        <v>0</v>
      </c>
      <c r="J14" s="99">
        <f>I14*C34</f>
        <v>0</v>
      </c>
      <c r="K14" s="104">
        <f>I14*D34</f>
        <v>0</v>
      </c>
      <c r="L14" s="101">
        <f>14750*L$3*$AR14</f>
        <v>0</v>
      </c>
      <c r="M14" s="100">
        <f>L14*C34</f>
        <v>0</v>
      </c>
      <c r="N14" s="102">
        <f>L14*D34</f>
        <v>0</v>
      </c>
      <c r="O14" s="103">
        <f>14750*O$3*$AR14</f>
        <v>0</v>
      </c>
      <c r="P14" s="99">
        <f>O14*C34</f>
        <v>0</v>
      </c>
      <c r="Q14" s="104">
        <f>O14*D34</f>
        <v>0</v>
      </c>
      <c r="R14" s="105">
        <f>14750*R$3*$AR14</f>
        <v>0</v>
      </c>
      <c r="S14" s="100">
        <f>R14*C34</f>
        <v>0</v>
      </c>
      <c r="T14" s="99">
        <f>R14*D34</f>
        <v>0</v>
      </c>
      <c r="U14" s="103">
        <f>14750*U$3*$AR14</f>
        <v>0</v>
      </c>
      <c r="V14" s="99">
        <f>U14*C34</f>
        <v>0</v>
      </c>
      <c r="W14" s="104">
        <f>U14*D34</f>
        <v>0</v>
      </c>
      <c r="X14" s="105">
        <f>14750*X$3*$AR14</f>
        <v>0</v>
      </c>
      <c r="Y14" s="100">
        <f>X14*C34</f>
        <v>0</v>
      </c>
      <c r="Z14" s="99">
        <f>X14*D34</f>
        <v>0</v>
      </c>
      <c r="AA14" s="103">
        <f>14750*AA$3*$AR14</f>
        <v>0</v>
      </c>
      <c r="AB14" s="99">
        <f>AA14*C34</f>
        <v>0</v>
      </c>
      <c r="AC14" s="104">
        <f>AA14*D34</f>
        <v>0</v>
      </c>
      <c r="AD14" s="105">
        <f>14750*AD$3*$AR14</f>
        <v>0</v>
      </c>
      <c r="AE14" s="100">
        <f>AD14*C34</f>
        <v>0</v>
      </c>
      <c r="AF14" s="99">
        <f>AD14*D34</f>
        <v>0</v>
      </c>
      <c r="AG14" s="103">
        <f>14750*AG$3*$AR14</f>
        <v>0</v>
      </c>
      <c r="AH14" s="99">
        <f>AG14*C34</f>
        <v>0</v>
      </c>
      <c r="AI14" s="104">
        <f>AG14*D34</f>
        <v>0</v>
      </c>
      <c r="AJ14" s="105">
        <f>14750*AJ$3*$AR14</f>
        <v>0</v>
      </c>
      <c r="AK14" s="100">
        <f>AJ14*C34</f>
        <v>0</v>
      </c>
      <c r="AL14" s="99">
        <f>AJ14*D34</f>
        <v>0</v>
      </c>
      <c r="AM14" s="106">
        <f t="shared" si="3"/>
        <v>0</v>
      </c>
      <c r="AN14" s="107">
        <f t="shared" si="3"/>
        <v>0</v>
      </c>
      <c r="AO14" s="108">
        <f t="shared" si="3"/>
        <v>0</v>
      </c>
      <c r="AP14" s="109">
        <f>AN14-AO14</f>
        <v>0</v>
      </c>
      <c r="AQ14" s="110">
        <v>0.05</v>
      </c>
    </row>
    <row r="15" spans="1:43" ht="110.1" customHeight="1">
      <c r="A15" s="195"/>
      <c r="B15" s="82" t="s">
        <v>24</v>
      </c>
      <c r="C15" s="98">
        <f>14750*C$3*$AR15</f>
        <v>0</v>
      </c>
      <c r="D15" s="99">
        <f>C15*C35</f>
        <v>0</v>
      </c>
      <c r="E15" s="100">
        <f>C15*D35</f>
        <v>0</v>
      </c>
      <c r="F15" s="101">
        <f>14750*F$3*$AR15</f>
        <v>0</v>
      </c>
      <c r="G15" s="100">
        <f>F15*C35</f>
        <v>0</v>
      </c>
      <c r="H15" s="102">
        <f>F15*D35</f>
        <v>0</v>
      </c>
      <c r="I15" s="103">
        <f>14750*I$3*$AR15</f>
        <v>0</v>
      </c>
      <c r="J15" s="99">
        <f>I15*C35</f>
        <v>0</v>
      </c>
      <c r="K15" s="104">
        <f>I15*D35</f>
        <v>0</v>
      </c>
      <c r="L15" s="101">
        <f>14750*L$3*$AR15</f>
        <v>0</v>
      </c>
      <c r="M15" s="100">
        <f>L15*C35</f>
        <v>0</v>
      </c>
      <c r="N15" s="102">
        <f>L15*D35</f>
        <v>0</v>
      </c>
      <c r="O15" s="103">
        <f>14750*O$3*$AR15</f>
        <v>0</v>
      </c>
      <c r="P15" s="99">
        <f>O15*C35</f>
        <v>0</v>
      </c>
      <c r="Q15" s="104">
        <f>O15*D35</f>
        <v>0</v>
      </c>
      <c r="R15" s="105">
        <f>14750*R$3*$AR15</f>
        <v>0</v>
      </c>
      <c r="S15" s="100">
        <f>R15*C35</f>
        <v>0</v>
      </c>
      <c r="T15" s="99">
        <f>R15*D35</f>
        <v>0</v>
      </c>
      <c r="U15" s="103">
        <f>14750*U$3*$AR15</f>
        <v>0</v>
      </c>
      <c r="V15" s="99">
        <f>U15*C35</f>
        <v>0</v>
      </c>
      <c r="W15" s="104">
        <f>U15*D35</f>
        <v>0</v>
      </c>
      <c r="X15" s="105">
        <f>14750*X$3*$AR15</f>
        <v>0</v>
      </c>
      <c r="Y15" s="100">
        <f>X15*C35</f>
        <v>0</v>
      </c>
      <c r="Z15" s="99">
        <f>X15*D35</f>
        <v>0</v>
      </c>
      <c r="AA15" s="103">
        <f>14750*AA$3*$AR15</f>
        <v>0</v>
      </c>
      <c r="AB15" s="99">
        <f>AA15*C35</f>
        <v>0</v>
      </c>
      <c r="AC15" s="104">
        <f>AA15*D35</f>
        <v>0</v>
      </c>
      <c r="AD15" s="105">
        <f>14750*AD$3*$AR15</f>
        <v>0</v>
      </c>
      <c r="AE15" s="100">
        <f>AD15*C35</f>
        <v>0</v>
      </c>
      <c r="AF15" s="99">
        <f>AD15*D35</f>
        <v>0</v>
      </c>
      <c r="AG15" s="103">
        <f>14750*AG$3*$AR15</f>
        <v>0</v>
      </c>
      <c r="AH15" s="99">
        <f>AG15*C35</f>
        <v>0</v>
      </c>
      <c r="AI15" s="104">
        <f>AG15*D35</f>
        <v>0</v>
      </c>
      <c r="AJ15" s="105">
        <f>14750*AJ$3*$AR15</f>
        <v>0</v>
      </c>
      <c r="AK15" s="100">
        <f>AJ15*C35</f>
        <v>0</v>
      </c>
      <c r="AL15" s="99">
        <f>AJ15*D35</f>
        <v>0</v>
      </c>
      <c r="AM15" s="106">
        <f t="shared" si="3"/>
        <v>0</v>
      </c>
      <c r="AN15" s="107">
        <f t="shared" si="3"/>
        <v>0</v>
      </c>
      <c r="AO15" s="108">
        <f t="shared" si="3"/>
        <v>0</v>
      </c>
      <c r="AP15" s="109">
        <f>AN15-AO15</f>
        <v>0</v>
      </c>
      <c r="AQ15" s="110">
        <v>0.05</v>
      </c>
    </row>
    <row r="16" spans="1:43" ht="110.1" customHeight="1">
      <c r="A16" s="196"/>
      <c r="B16" s="82" t="s">
        <v>25</v>
      </c>
      <c r="C16" s="98">
        <f>14750*C$3*$AR16</f>
        <v>0</v>
      </c>
      <c r="D16" s="99">
        <f>C16*C36</f>
        <v>0</v>
      </c>
      <c r="E16" s="100">
        <f>C16*D36</f>
        <v>0</v>
      </c>
      <c r="F16" s="111">
        <f>14750*F$3*$AR16</f>
        <v>0</v>
      </c>
      <c r="G16" s="112">
        <f>F16*C36</f>
        <v>0</v>
      </c>
      <c r="H16" s="113">
        <f>F16*D36</f>
        <v>0</v>
      </c>
      <c r="I16" s="114">
        <f>14750*I$3*$AR16</f>
        <v>0</v>
      </c>
      <c r="J16" s="115">
        <f>I16*C36</f>
        <v>0</v>
      </c>
      <c r="K16" s="116">
        <f>I16*D36</f>
        <v>0</v>
      </c>
      <c r="L16" s="111">
        <f>14750*L$3*$AR16</f>
        <v>0</v>
      </c>
      <c r="M16" s="112">
        <f>L16*C36</f>
        <v>0</v>
      </c>
      <c r="N16" s="113">
        <f>L16*D36</f>
        <v>0</v>
      </c>
      <c r="O16" s="114">
        <f>14750*O$3*$AR16</f>
        <v>0</v>
      </c>
      <c r="P16" s="115">
        <f>O16*C36</f>
        <v>0</v>
      </c>
      <c r="Q16" s="116">
        <f>O16*D36</f>
        <v>0</v>
      </c>
      <c r="R16" s="105">
        <f>14750*R$3*$AR16</f>
        <v>0</v>
      </c>
      <c r="S16" s="100">
        <f>R16*C36</f>
        <v>0</v>
      </c>
      <c r="T16" s="99">
        <f>R16*D36</f>
        <v>0</v>
      </c>
      <c r="U16" s="114">
        <f>14750*U$3*$AR16</f>
        <v>0</v>
      </c>
      <c r="V16" s="115">
        <f>U16*C36</f>
        <v>0</v>
      </c>
      <c r="W16" s="116">
        <f>U16*D36</f>
        <v>0</v>
      </c>
      <c r="X16" s="105">
        <f>14750*X$3*$AR16</f>
        <v>0</v>
      </c>
      <c r="Y16" s="100">
        <f>X16*C36</f>
        <v>0</v>
      </c>
      <c r="Z16" s="99">
        <f>X16*D36</f>
        <v>0</v>
      </c>
      <c r="AA16" s="114">
        <f>14750*AA$3*$AR16</f>
        <v>0</v>
      </c>
      <c r="AB16" s="115">
        <f>AA16*C36</f>
        <v>0</v>
      </c>
      <c r="AC16" s="116">
        <f>AA16*D36</f>
        <v>0</v>
      </c>
      <c r="AD16" s="105">
        <f>14750*AD$3*$AR16</f>
        <v>0</v>
      </c>
      <c r="AE16" s="100">
        <f>AD16*C36</f>
        <v>0</v>
      </c>
      <c r="AF16" s="99">
        <f>AD16*D36</f>
        <v>0</v>
      </c>
      <c r="AG16" s="114">
        <f>14750*AG$3*$AR16</f>
        <v>0</v>
      </c>
      <c r="AH16" s="115">
        <f>AG16*C36</f>
        <v>0</v>
      </c>
      <c r="AI16" s="116">
        <f>AG16*D36</f>
        <v>0</v>
      </c>
      <c r="AJ16" s="105">
        <f>14750*AJ$3*$AR16</f>
        <v>0</v>
      </c>
      <c r="AK16" s="100">
        <f>AJ16*C36</f>
        <v>0</v>
      </c>
      <c r="AL16" s="99">
        <f>AJ16*D36</f>
        <v>0</v>
      </c>
      <c r="AM16" s="117">
        <f t="shared" si="3"/>
        <v>0</v>
      </c>
      <c r="AN16" s="118">
        <f t="shared" si="3"/>
        <v>0</v>
      </c>
      <c r="AO16" s="119">
        <f t="shared" si="3"/>
        <v>0</v>
      </c>
      <c r="AP16" s="120">
        <f>AN16-AO16</f>
        <v>0</v>
      </c>
      <c r="AQ16" s="110">
        <v>0.2</v>
      </c>
    </row>
    <row r="17" spans="1:43" ht="110.1" customHeight="1">
      <c r="A17" s="169" t="s">
        <v>28</v>
      </c>
      <c r="B17" s="170"/>
      <c r="C17" s="121">
        <f t="shared" ref="C17:AP17" si="4">SUM(C13:C16)</f>
        <v>0</v>
      </c>
      <c r="D17" s="122">
        <f t="shared" si="4"/>
        <v>0</v>
      </c>
      <c r="E17" s="123">
        <f t="shared" si="4"/>
        <v>0</v>
      </c>
      <c r="F17" s="124">
        <f t="shared" si="4"/>
        <v>0</v>
      </c>
      <c r="G17" s="123">
        <f t="shared" si="4"/>
        <v>0</v>
      </c>
      <c r="H17" s="122">
        <f t="shared" si="4"/>
        <v>0</v>
      </c>
      <c r="I17" s="121">
        <f t="shared" si="4"/>
        <v>0</v>
      </c>
      <c r="J17" s="122">
        <f t="shared" si="4"/>
        <v>0</v>
      </c>
      <c r="K17" s="123">
        <f t="shared" si="4"/>
        <v>0</v>
      </c>
      <c r="L17" s="124">
        <f t="shared" si="4"/>
        <v>0</v>
      </c>
      <c r="M17" s="123">
        <f t="shared" si="4"/>
        <v>0</v>
      </c>
      <c r="N17" s="122">
        <f t="shared" si="4"/>
        <v>0</v>
      </c>
      <c r="O17" s="121">
        <f t="shared" si="4"/>
        <v>0</v>
      </c>
      <c r="P17" s="122">
        <f t="shared" si="4"/>
        <v>0</v>
      </c>
      <c r="Q17" s="123">
        <f t="shared" si="4"/>
        <v>0</v>
      </c>
      <c r="R17" s="124">
        <f t="shared" si="4"/>
        <v>0</v>
      </c>
      <c r="S17" s="123">
        <f t="shared" si="4"/>
        <v>0</v>
      </c>
      <c r="T17" s="122">
        <f t="shared" si="4"/>
        <v>0</v>
      </c>
      <c r="U17" s="121">
        <f t="shared" si="4"/>
        <v>0</v>
      </c>
      <c r="V17" s="122">
        <f t="shared" si="4"/>
        <v>0</v>
      </c>
      <c r="W17" s="123">
        <f t="shared" si="4"/>
        <v>0</v>
      </c>
      <c r="X17" s="124">
        <f t="shared" si="4"/>
        <v>0</v>
      </c>
      <c r="Y17" s="123">
        <f t="shared" si="4"/>
        <v>0</v>
      </c>
      <c r="Z17" s="122">
        <f t="shared" si="4"/>
        <v>0</v>
      </c>
      <c r="AA17" s="121">
        <f t="shared" si="4"/>
        <v>0</v>
      </c>
      <c r="AB17" s="122">
        <f t="shared" si="4"/>
        <v>0</v>
      </c>
      <c r="AC17" s="123">
        <f t="shared" si="4"/>
        <v>0</v>
      </c>
      <c r="AD17" s="124">
        <f t="shared" si="4"/>
        <v>0</v>
      </c>
      <c r="AE17" s="123">
        <f t="shared" si="4"/>
        <v>0</v>
      </c>
      <c r="AF17" s="122">
        <f t="shared" si="4"/>
        <v>0</v>
      </c>
      <c r="AG17" s="121">
        <f t="shared" si="4"/>
        <v>0</v>
      </c>
      <c r="AH17" s="122">
        <f t="shared" si="4"/>
        <v>0</v>
      </c>
      <c r="AI17" s="123">
        <f t="shared" si="4"/>
        <v>0</v>
      </c>
      <c r="AJ17" s="124">
        <f t="shared" si="4"/>
        <v>0</v>
      </c>
      <c r="AK17" s="123">
        <f t="shared" si="4"/>
        <v>0</v>
      </c>
      <c r="AL17" s="122">
        <f t="shared" si="4"/>
        <v>0</v>
      </c>
      <c r="AM17" s="121">
        <f t="shared" si="4"/>
        <v>0</v>
      </c>
      <c r="AN17" s="125">
        <f t="shared" si="4"/>
        <v>0</v>
      </c>
      <c r="AO17" s="126">
        <f t="shared" si="4"/>
        <v>0</v>
      </c>
      <c r="AP17" s="125">
        <f t="shared" si="4"/>
        <v>0</v>
      </c>
      <c r="AQ17" s="127">
        <v>1</v>
      </c>
    </row>
    <row r="18" spans="1:43" ht="110.1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81"/>
      <c r="AO18" s="81"/>
      <c r="AP18" s="81"/>
      <c r="AQ18" s="76"/>
    </row>
    <row r="19" spans="1:43" ht="110.1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76"/>
      <c r="AN19" s="76"/>
      <c r="AO19" s="76"/>
      <c r="AP19" s="76"/>
      <c r="AQ19" s="76"/>
    </row>
    <row r="20" spans="1:43" s="152" customFormat="1" ht="110.1" customHeight="1">
      <c r="A20" s="197"/>
      <c r="B20" s="198"/>
      <c r="C20" s="161" t="s">
        <v>19</v>
      </c>
      <c r="D20" s="162" t="s">
        <v>17</v>
      </c>
      <c r="E20" s="162" t="s">
        <v>18</v>
      </c>
      <c r="F20" s="161" t="s">
        <v>19</v>
      </c>
      <c r="G20" s="162" t="s">
        <v>17</v>
      </c>
      <c r="H20" s="162" t="s">
        <v>18</v>
      </c>
      <c r="I20" s="161" t="s">
        <v>19</v>
      </c>
      <c r="J20" s="162" t="s">
        <v>17</v>
      </c>
      <c r="K20" s="162" t="s">
        <v>18</v>
      </c>
      <c r="L20" s="161" t="s">
        <v>19</v>
      </c>
      <c r="M20" s="162" t="s">
        <v>17</v>
      </c>
      <c r="N20" s="162" t="s">
        <v>18</v>
      </c>
      <c r="O20" s="161" t="s">
        <v>19</v>
      </c>
      <c r="P20" s="162" t="s">
        <v>17</v>
      </c>
      <c r="Q20" s="162" t="s">
        <v>18</v>
      </c>
      <c r="R20" s="161" t="s">
        <v>19</v>
      </c>
      <c r="S20" s="162" t="s">
        <v>17</v>
      </c>
      <c r="T20" s="162" t="s">
        <v>18</v>
      </c>
      <c r="U20" s="161" t="s">
        <v>19</v>
      </c>
      <c r="V20" s="162" t="s">
        <v>17</v>
      </c>
      <c r="W20" s="162" t="s">
        <v>18</v>
      </c>
      <c r="X20" s="161" t="s">
        <v>19</v>
      </c>
      <c r="Y20" s="162" t="s">
        <v>17</v>
      </c>
      <c r="Z20" s="162" t="s">
        <v>18</v>
      </c>
      <c r="AA20" s="161" t="s">
        <v>19</v>
      </c>
      <c r="AB20" s="162" t="s">
        <v>17</v>
      </c>
      <c r="AC20" s="162" t="s">
        <v>18</v>
      </c>
      <c r="AD20" s="161" t="s">
        <v>19</v>
      </c>
      <c r="AE20" s="162" t="s">
        <v>17</v>
      </c>
      <c r="AF20" s="162" t="s">
        <v>18</v>
      </c>
      <c r="AG20" s="161" t="s">
        <v>19</v>
      </c>
      <c r="AH20" s="162" t="s">
        <v>17</v>
      </c>
      <c r="AI20" s="162" t="s">
        <v>18</v>
      </c>
      <c r="AJ20" s="161" t="s">
        <v>19</v>
      </c>
      <c r="AK20" s="162" t="s">
        <v>17</v>
      </c>
      <c r="AL20" s="162" t="s">
        <v>18</v>
      </c>
      <c r="AM20" s="162" t="s">
        <v>19</v>
      </c>
      <c r="AN20" s="162" t="s">
        <v>17</v>
      </c>
      <c r="AO20" s="162" t="s">
        <v>18</v>
      </c>
      <c r="AP20" s="162" t="s">
        <v>19</v>
      </c>
      <c r="AQ20" s="162" t="s">
        <v>29</v>
      </c>
    </row>
    <row r="21" spans="1:43" s="164" customFormat="1" ht="110.1" customHeight="1">
      <c r="A21" s="189"/>
      <c r="B21" s="19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163"/>
    </row>
    <row r="22" spans="1:43" ht="110.1" customHeight="1"/>
    <row r="23" spans="1:43" s="83" customFormat="1" ht="120" customHeight="1">
      <c r="A23" s="175" t="s">
        <v>31</v>
      </c>
      <c r="B23" s="178" t="s">
        <v>15</v>
      </c>
      <c r="C23" s="179"/>
      <c r="D23" s="179"/>
      <c r="E23" s="180"/>
      <c r="F23" s="181" t="s">
        <v>30</v>
      </c>
      <c r="G23" s="182"/>
      <c r="H23" s="182"/>
      <c r="I23" s="182"/>
      <c r="J23" s="182"/>
      <c r="K23" s="183"/>
      <c r="L23" s="174" t="s">
        <v>18</v>
      </c>
      <c r="M23" s="174"/>
      <c r="N23" s="174"/>
      <c r="O23" s="174"/>
      <c r="P23" s="174"/>
      <c r="Q23" s="174"/>
      <c r="Z23" s="187" t="s">
        <v>27</v>
      </c>
      <c r="AA23" s="187"/>
      <c r="AB23" s="174" t="s">
        <v>15</v>
      </c>
      <c r="AC23" s="174"/>
      <c r="AD23" s="174"/>
      <c r="AE23" s="174"/>
      <c r="AF23" s="171" t="s">
        <v>30</v>
      </c>
      <c r="AG23" s="171"/>
      <c r="AH23" s="171"/>
      <c r="AI23" s="171"/>
      <c r="AJ23" s="171"/>
      <c r="AK23" s="171"/>
      <c r="AL23" s="171" t="s">
        <v>18</v>
      </c>
      <c r="AM23" s="171"/>
      <c r="AN23" s="171"/>
      <c r="AO23" s="171"/>
      <c r="AP23" s="171"/>
      <c r="AQ23" s="171"/>
    </row>
    <row r="24" spans="1:43" ht="110.1" customHeight="1">
      <c r="A24" s="176"/>
      <c r="B24" s="173" t="s">
        <v>22</v>
      </c>
      <c r="C24" s="173"/>
      <c r="D24" s="173"/>
      <c r="E24" s="173"/>
      <c r="F24" s="184">
        <v>8.23</v>
      </c>
      <c r="G24" s="185"/>
      <c r="H24" s="185"/>
      <c r="I24" s="185"/>
      <c r="J24" s="185"/>
      <c r="K24" s="186"/>
      <c r="L24" s="172">
        <v>4.6500000000000004</v>
      </c>
      <c r="M24" s="172"/>
      <c r="N24" s="172"/>
      <c r="O24" s="172"/>
      <c r="P24" s="172"/>
      <c r="Q24" s="172"/>
      <c r="Z24" s="187"/>
      <c r="AA24" s="187"/>
      <c r="AB24" s="173" t="s">
        <v>22</v>
      </c>
      <c r="AC24" s="173"/>
      <c r="AD24" s="173"/>
      <c r="AE24" s="173"/>
      <c r="AF24" s="172">
        <v>25.5</v>
      </c>
      <c r="AG24" s="172"/>
      <c r="AH24" s="172"/>
      <c r="AI24" s="172"/>
      <c r="AJ24" s="172"/>
      <c r="AK24" s="172"/>
      <c r="AL24" s="172">
        <v>12.35</v>
      </c>
      <c r="AM24" s="172"/>
      <c r="AN24" s="172"/>
      <c r="AO24" s="172"/>
      <c r="AP24" s="172"/>
      <c r="AQ24" s="172"/>
    </row>
    <row r="25" spans="1:43" ht="110.1" customHeight="1">
      <c r="A25" s="176"/>
      <c r="B25" s="173" t="s">
        <v>23</v>
      </c>
      <c r="C25" s="173"/>
      <c r="D25" s="173"/>
      <c r="E25" s="173"/>
      <c r="F25" s="184">
        <v>8.23</v>
      </c>
      <c r="G25" s="185"/>
      <c r="H25" s="185"/>
      <c r="I25" s="185"/>
      <c r="J25" s="185"/>
      <c r="K25" s="186"/>
      <c r="L25" s="172">
        <v>4.6500000000000004</v>
      </c>
      <c r="M25" s="172"/>
      <c r="N25" s="172"/>
      <c r="O25" s="172"/>
      <c r="P25" s="172"/>
      <c r="Q25" s="172"/>
      <c r="Z25" s="187"/>
      <c r="AA25" s="187"/>
      <c r="AB25" s="173" t="s">
        <v>23</v>
      </c>
      <c r="AC25" s="173"/>
      <c r="AD25" s="173"/>
      <c r="AE25" s="173"/>
      <c r="AF25" s="172">
        <v>25.5</v>
      </c>
      <c r="AG25" s="172"/>
      <c r="AH25" s="172"/>
      <c r="AI25" s="172"/>
      <c r="AJ25" s="172"/>
      <c r="AK25" s="172"/>
      <c r="AL25" s="172">
        <v>12.35</v>
      </c>
      <c r="AM25" s="172"/>
      <c r="AN25" s="172"/>
      <c r="AO25" s="172"/>
      <c r="AP25" s="172"/>
      <c r="AQ25" s="172"/>
    </row>
    <row r="26" spans="1:43" ht="110.1" customHeight="1">
      <c r="A26" s="176"/>
      <c r="B26" s="173" t="s">
        <v>24</v>
      </c>
      <c r="C26" s="173"/>
      <c r="D26" s="173"/>
      <c r="E26" s="173"/>
      <c r="F26" s="184">
        <v>10.15</v>
      </c>
      <c r="G26" s="185"/>
      <c r="H26" s="185"/>
      <c r="I26" s="185"/>
      <c r="J26" s="185"/>
      <c r="K26" s="186"/>
      <c r="L26" s="172">
        <v>4.6500000000000004</v>
      </c>
      <c r="M26" s="172"/>
      <c r="N26" s="172"/>
      <c r="O26" s="172"/>
      <c r="P26" s="172"/>
      <c r="Q26" s="172"/>
      <c r="Z26" s="187"/>
      <c r="AA26" s="187"/>
      <c r="AB26" s="173" t="s">
        <v>24</v>
      </c>
      <c r="AC26" s="173"/>
      <c r="AD26" s="173"/>
      <c r="AE26" s="173"/>
      <c r="AF26" s="172">
        <v>27.3</v>
      </c>
      <c r="AG26" s="172"/>
      <c r="AH26" s="172"/>
      <c r="AI26" s="172"/>
      <c r="AJ26" s="172"/>
      <c r="AK26" s="172"/>
      <c r="AL26" s="172">
        <v>12.35</v>
      </c>
      <c r="AM26" s="172"/>
      <c r="AN26" s="172"/>
      <c r="AO26" s="172"/>
      <c r="AP26" s="172"/>
      <c r="AQ26" s="172"/>
    </row>
    <row r="27" spans="1:43" ht="110.1" customHeight="1">
      <c r="A27" s="177"/>
      <c r="B27" s="173" t="s">
        <v>25</v>
      </c>
      <c r="C27" s="173"/>
      <c r="D27" s="173"/>
      <c r="E27" s="173"/>
      <c r="F27" s="172">
        <v>10.15</v>
      </c>
      <c r="G27" s="172"/>
      <c r="H27" s="172"/>
      <c r="I27" s="172"/>
      <c r="J27" s="172"/>
      <c r="K27" s="172"/>
      <c r="L27" s="172">
        <v>4.6500000000000004</v>
      </c>
      <c r="M27" s="172"/>
      <c r="N27" s="172"/>
      <c r="O27" s="172"/>
      <c r="P27" s="172"/>
      <c r="Q27" s="172"/>
      <c r="Z27" s="187"/>
      <c r="AA27" s="187"/>
      <c r="AB27" s="173" t="s">
        <v>25</v>
      </c>
      <c r="AC27" s="173"/>
      <c r="AD27" s="173"/>
      <c r="AE27" s="173"/>
      <c r="AF27" s="172">
        <v>27.3</v>
      </c>
      <c r="AG27" s="172"/>
      <c r="AH27" s="172"/>
      <c r="AI27" s="172"/>
      <c r="AJ27" s="172"/>
      <c r="AK27" s="172"/>
      <c r="AL27" s="172">
        <v>12.35</v>
      </c>
      <c r="AM27" s="172"/>
      <c r="AN27" s="172"/>
      <c r="AO27" s="172"/>
      <c r="AP27" s="172"/>
      <c r="AQ27" s="172"/>
    </row>
    <row r="28" spans="1:43" ht="80.099999999999994" customHeight="1">
      <c r="F28" s="74"/>
      <c r="G28" s="74"/>
      <c r="H28" s="74"/>
      <c r="I28" s="74"/>
      <c r="J28" s="74"/>
      <c r="K28" s="74"/>
    </row>
  </sheetData>
  <mergeCells count="53">
    <mergeCell ref="O4:Q4"/>
    <mergeCell ref="A21:B21"/>
    <mergeCell ref="AJ4:AL4"/>
    <mergeCell ref="AM4:AO4"/>
    <mergeCell ref="A6:A10"/>
    <mergeCell ref="A11:B11"/>
    <mergeCell ref="A13:A16"/>
    <mergeCell ref="A20:B20"/>
    <mergeCell ref="R4:T4"/>
    <mergeCell ref="U4:W4"/>
    <mergeCell ref="X4:Z4"/>
    <mergeCell ref="AA4:AC4"/>
    <mergeCell ref="AD4:AF4"/>
    <mergeCell ref="AG4:AI4"/>
    <mergeCell ref="A4:B4"/>
    <mergeCell ref="C4:E4"/>
    <mergeCell ref="F4:H4"/>
    <mergeCell ref="I4:K4"/>
    <mergeCell ref="L4:N4"/>
    <mergeCell ref="B24:E24"/>
    <mergeCell ref="B25:E25"/>
    <mergeCell ref="B26:E26"/>
    <mergeCell ref="B27:E27"/>
    <mergeCell ref="F26:K26"/>
    <mergeCell ref="F27:K27"/>
    <mergeCell ref="L26:Q26"/>
    <mergeCell ref="L27:Q27"/>
    <mergeCell ref="AL23:AQ23"/>
    <mergeCell ref="AL24:AQ24"/>
    <mergeCell ref="AL25:AQ25"/>
    <mergeCell ref="AL26:AQ26"/>
    <mergeCell ref="AL27:AQ27"/>
    <mergeCell ref="Z23:AA27"/>
    <mergeCell ref="AF26:AK26"/>
    <mergeCell ref="AF27:AK27"/>
    <mergeCell ref="AB26:AE26"/>
    <mergeCell ref="AB27:AE27"/>
    <mergeCell ref="A1:AQ2"/>
    <mergeCell ref="A17:B17"/>
    <mergeCell ref="AF23:AK23"/>
    <mergeCell ref="AF24:AK24"/>
    <mergeCell ref="AF25:AK25"/>
    <mergeCell ref="AB24:AE24"/>
    <mergeCell ref="AB25:AE25"/>
    <mergeCell ref="AB23:AE23"/>
    <mergeCell ref="L23:Q23"/>
    <mergeCell ref="L24:Q24"/>
    <mergeCell ref="L25:Q25"/>
    <mergeCell ref="A23:A27"/>
    <mergeCell ref="B23:E23"/>
    <mergeCell ref="F23:K23"/>
    <mergeCell ref="F24:K24"/>
    <mergeCell ref="F25:K25"/>
  </mergeCells>
  <pageMargins left="0.7" right="0.7" top="0.75" bottom="0.75" header="0.3" footer="0.3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0EBE-7E00-4261-9F32-FCE1507E8F5A}">
  <dimension ref="A1:F20"/>
  <sheetViews>
    <sheetView zoomScaleNormal="100" workbookViewId="0">
      <selection activeCell="D10" sqref="D10"/>
    </sheetView>
  </sheetViews>
  <sheetFormatPr defaultColWidth="15.7109375" defaultRowHeight="35.1" customHeight="1"/>
  <cols>
    <col min="1" max="16384" width="15.7109375" style="60"/>
  </cols>
  <sheetData>
    <row r="1" spans="1:6" ht="35.1" customHeight="1">
      <c r="A1" s="200" t="s">
        <v>178</v>
      </c>
      <c r="B1" s="200"/>
      <c r="C1" s="200"/>
      <c r="D1" s="200"/>
      <c r="E1" s="200"/>
      <c r="F1" s="200"/>
    </row>
    <row r="2" spans="1:6" ht="35.1" customHeight="1" thickBot="1">
      <c r="A2" s="201"/>
      <c r="B2" s="201"/>
      <c r="C2" s="201"/>
      <c r="D2" s="201"/>
      <c r="E2" s="201"/>
      <c r="F2" s="201"/>
    </row>
    <row r="3" spans="1:6" ht="35.1" customHeight="1" thickTop="1"/>
    <row r="4" spans="1:6" ht="35.1" customHeight="1">
      <c r="A4" s="71" t="s">
        <v>32</v>
      </c>
      <c r="B4" s="71" t="s">
        <v>33</v>
      </c>
      <c r="C4" s="71" t="s">
        <v>34</v>
      </c>
      <c r="D4" s="71" t="s">
        <v>35</v>
      </c>
      <c r="E4" s="71" t="s">
        <v>36</v>
      </c>
      <c r="F4" s="72" t="s">
        <v>179</v>
      </c>
    </row>
    <row r="5" spans="1:6" ht="35.1" customHeight="1">
      <c r="A5" s="61"/>
      <c r="B5" s="61"/>
      <c r="C5" s="61"/>
      <c r="D5" s="61"/>
      <c r="E5" s="62"/>
      <c r="F5" s="63"/>
    </row>
    <row r="6" spans="1:6" ht="35.1" customHeight="1">
      <c r="A6" s="61"/>
      <c r="B6" s="61"/>
      <c r="C6" s="61"/>
      <c r="D6" s="61"/>
      <c r="E6" s="62"/>
      <c r="F6" s="63"/>
    </row>
    <row r="7" spans="1:6" ht="35.1" customHeight="1">
      <c r="A7" s="61"/>
      <c r="B7" s="61"/>
      <c r="C7" s="61"/>
      <c r="D7" s="61"/>
      <c r="E7" s="62"/>
      <c r="F7" s="63"/>
    </row>
    <row r="8" spans="1:6" ht="35.1" customHeight="1">
      <c r="A8" s="64"/>
      <c r="B8" s="64"/>
      <c r="C8" s="64"/>
      <c r="D8" s="64"/>
      <c r="E8" s="64"/>
      <c r="F8" s="63"/>
    </row>
    <row r="9" spans="1:6" ht="35.1" customHeight="1">
      <c r="A9" s="65"/>
      <c r="B9" s="65"/>
      <c r="C9" s="65"/>
      <c r="D9" s="65"/>
      <c r="E9" s="65"/>
      <c r="F9" s="63"/>
    </row>
    <row r="10" spans="1:6" ht="35.1" customHeight="1">
      <c r="A10" s="66"/>
      <c r="B10" s="66"/>
      <c r="C10" s="66"/>
      <c r="D10" s="66"/>
      <c r="E10" s="66"/>
      <c r="F10" s="67"/>
    </row>
    <row r="11" spans="1:6" ht="35.1" customHeight="1">
      <c r="A11" s="66"/>
      <c r="B11" s="66"/>
      <c r="C11" s="66"/>
      <c r="D11" s="66"/>
      <c r="E11" s="66"/>
      <c r="F11" s="68"/>
    </row>
    <row r="12" spans="1:6" ht="35.1" customHeight="1">
      <c r="A12" s="69"/>
      <c r="B12" s="69"/>
      <c r="C12" s="69"/>
      <c r="D12" s="69"/>
      <c r="E12" s="66"/>
      <c r="F12" s="63"/>
    </row>
    <row r="13" spans="1:6" ht="35.1" customHeight="1">
      <c r="A13" s="66"/>
      <c r="B13" s="66"/>
      <c r="C13" s="66"/>
      <c r="D13" s="66"/>
      <c r="E13" s="66"/>
      <c r="F13" s="67"/>
    </row>
    <row r="14" spans="1:6" ht="35.1" customHeight="1">
      <c r="A14" s="69"/>
      <c r="B14" s="69"/>
      <c r="C14" s="69"/>
      <c r="D14" s="69"/>
      <c r="E14" s="66"/>
      <c r="F14" s="63"/>
    </row>
    <row r="15" spans="1:6" ht="35.1" customHeight="1">
      <c r="A15" s="69"/>
      <c r="B15" s="69"/>
      <c r="C15" s="69"/>
      <c r="D15" s="69"/>
      <c r="E15" s="66"/>
      <c r="F15" s="63"/>
    </row>
    <row r="16" spans="1:6" ht="35.1" customHeight="1">
      <c r="A16" s="69"/>
      <c r="B16" s="69"/>
      <c r="C16" s="69"/>
      <c r="D16" s="69"/>
      <c r="E16" s="66"/>
      <c r="F16" s="63"/>
    </row>
    <row r="17" spans="1:6" ht="35.1" customHeight="1">
      <c r="A17" s="66"/>
      <c r="B17" s="66"/>
      <c r="C17" s="66"/>
      <c r="D17" s="66"/>
      <c r="E17" s="66"/>
      <c r="F17" s="68"/>
    </row>
    <row r="18" spans="1:6" ht="35.1" customHeight="1">
      <c r="A18" s="66"/>
      <c r="B18" s="66"/>
      <c r="C18" s="66"/>
      <c r="D18" s="66"/>
      <c r="E18" s="66"/>
      <c r="F18" s="67"/>
    </row>
    <row r="19" spans="1:6" ht="35.1" customHeight="1">
      <c r="A19" s="69"/>
      <c r="B19" s="69"/>
      <c r="C19" s="69"/>
      <c r="D19" s="69"/>
      <c r="E19" s="66"/>
      <c r="F19" s="63"/>
    </row>
    <row r="20" spans="1:6" ht="35.1" customHeight="1">
      <c r="A20" s="70"/>
      <c r="B20" s="70"/>
      <c r="C20" s="70"/>
      <c r="D20" s="70"/>
      <c r="E20" s="70"/>
      <c r="F20" s="70"/>
    </row>
  </sheetData>
  <mergeCells count="1">
    <mergeCell ref="A1:F2"/>
  </mergeCells>
  <conditionalFormatting sqref="F12">
    <cfRule type="cellIs" dxfId="0" priority="1" operator="greaterThan">
      <formula>0</formula>
    </cfRule>
  </conditionalFormatting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990CE-54C7-4604-B709-3AEBD61A4A82}">
  <dimension ref="A1:N45"/>
  <sheetViews>
    <sheetView tabSelected="1" zoomScale="90" zoomScaleNormal="90" workbookViewId="0">
      <selection sqref="A1:N2"/>
    </sheetView>
  </sheetViews>
  <sheetFormatPr defaultColWidth="12.7109375" defaultRowHeight="45" customHeight="1"/>
  <cols>
    <col min="1" max="1" width="75.7109375" style="35" customWidth="1"/>
    <col min="2" max="14" width="15.7109375" style="28" customWidth="1"/>
    <col min="15" max="16384" width="12.7109375" style="28"/>
  </cols>
  <sheetData>
    <row r="1" spans="1:14" ht="45" customHeight="1">
      <c r="A1" s="207" t="s">
        <v>176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45" customHeight="1" thickBo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45" customHeight="1" thickTop="1"/>
    <row r="4" spans="1:14" s="56" customFormat="1" ht="45" customHeight="1">
      <c r="A4" s="54"/>
      <c r="B4" s="55" t="s">
        <v>1</v>
      </c>
      <c r="C4" s="55" t="s">
        <v>2</v>
      </c>
      <c r="D4" s="55" t="s">
        <v>3</v>
      </c>
      <c r="E4" s="55" t="s">
        <v>4</v>
      </c>
      <c r="F4" s="55" t="s">
        <v>5</v>
      </c>
      <c r="G4" s="55" t="s">
        <v>6</v>
      </c>
      <c r="H4" s="55" t="s">
        <v>7</v>
      </c>
      <c r="I4" s="55" t="s">
        <v>8</v>
      </c>
      <c r="J4" s="55" t="s">
        <v>9</v>
      </c>
      <c r="K4" s="55" t="s">
        <v>10</v>
      </c>
      <c r="L4" s="55" t="s">
        <v>11</v>
      </c>
      <c r="M4" s="55" t="s">
        <v>12</v>
      </c>
      <c r="N4" s="55" t="s">
        <v>38</v>
      </c>
    </row>
    <row r="5" spans="1:14" ht="45" customHeight="1">
      <c r="A5" s="51" t="s">
        <v>39</v>
      </c>
      <c r="B5" s="37"/>
      <c r="C5" s="31"/>
      <c r="D5" s="37"/>
      <c r="E5" s="31"/>
      <c r="F5" s="37"/>
      <c r="G5" s="31"/>
      <c r="H5" s="37"/>
      <c r="I5" s="31"/>
      <c r="J5" s="37"/>
      <c r="K5" s="31"/>
      <c r="L5" s="37"/>
      <c r="M5" s="31"/>
      <c r="N5" s="37"/>
    </row>
    <row r="6" spans="1:14" ht="45" customHeight="1">
      <c r="A6" s="52" t="s">
        <v>40</v>
      </c>
      <c r="B6" s="37"/>
      <c r="C6" s="31"/>
      <c r="D6" s="37"/>
      <c r="E6" s="31"/>
      <c r="F6" s="37"/>
      <c r="G6" s="31"/>
      <c r="H6" s="37"/>
      <c r="I6" s="31"/>
      <c r="J6" s="37"/>
      <c r="K6" s="31"/>
      <c r="L6" s="37"/>
      <c r="M6" s="31"/>
      <c r="N6" s="37"/>
    </row>
    <row r="7" spans="1:14" ht="45" customHeight="1">
      <c r="A7" s="53" t="s">
        <v>41</v>
      </c>
      <c r="B7" s="38"/>
      <c r="C7" s="32"/>
      <c r="D7" s="38"/>
      <c r="E7" s="32"/>
      <c r="F7" s="38"/>
      <c r="G7" s="32"/>
      <c r="H7" s="38"/>
      <c r="I7" s="32"/>
      <c r="J7" s="38"/>
      <c r="K7" s="32"/>
      <c r="L7" s="38"/>
      <c r="M7" s="32"/>
      <c r="N7" s="38"/>
    </row>
    <row r="8" spans="1:14" ht="45" customHeight="1">
      <c r="A8" s="53" t="s">
        <v>42</v>
      </c>
      <c r="B8" s="39"/>
      <c r="C8" s="33"/>
      <c r="D8" s="39"/>
      <c r="E8" s="33"/>
      <c r="F8" s="39"/>
      <c r="G8" s="33"/>
      <c r="H8" s="39"/>
      <c r="I8" s="33"/>
      <c r="J8" s="39"/>
      <c r="K8" s="33"/>
      <c r="L8" s="39"/>
      <c r="M8" s="33"/>
      <c r="N8" s="38"/>
    </row>
    <row r="9" spans="1:14" s="1" customFormat="1" ht="45" customHeight="1">
      <c r="A9" s="41" t="s">
        <v>43</v>
      </c>
      <c r="B9" s="43"/>
      <c r="C9" s="44"/>
      <c r="D9" s="43"/>
      <c r="E9" s="44"/>
      <c r="F9" s="43"/>
      <c r="G9" s="44"/>
      <c r="H9" s="43"/>
      <c r="I9" s="44"/>
      <c r="J9" s="43"/>
      <c r="K9" s="44"/>
      <c r="L9" s="43"/>
      <c r="M9" s="44"/>
      <c r="N9" s="45"/>
    </row>
    <row r="10" spans="1:14" ht="4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s="58" customFormat="1" ht="45" customHeight="1">
      <c r="A11" s="57" t="s">
        <v>44</v>
      </c>
      <c r="B11" s="55" t="s">
        <v>1</v>
      </c>
      <c r="C11" s="55" t="s">
        <v>2</v>
      </c>
      <c r="D11" s="55" t="s">
        <v>3</v>
      </c>
      <c r="E11" s="55" t="s">
        <v>4</v>
      </c>
      <c r="F11" s="55" t="s">
        <v>5</v>
      </c>
      <c r="G11" s="55" t="s">
        <v>6</v>
      </c>
      <c r="H11" s="55" t="s">
        <v>7</v>
      </c>
      <c r="I11" s="55" t="s">
        <v>8</v>
      </c>
      <c r="J11" s="55" t="s">
        <v>9</v>
      </c>
      <c r="K11" s="55" t="s">
        <v>10</v>
      </c>
      <c r="L11" s="55" t="s">
        <v>11</v>
      </c>
      <c r="M11" s="55" t="s">
        <v>12</v>
      </c>
      <c r="N11" s="55" t="s">
        <v>38</v>
      </c>
    </row>
    <row r="12" spans="1:14" ht="45" customHeight="1">
      <c r="A12" s="53" t="s">
        <v>45</v>
      </c>
      <c r="B12" s="38"/>
      <c r="C12" s="32"/>
      <c r="D12" s="38"/>
      <c r="E12" s="32"/>
      <c r="F12" s="38"/>
      <c r="G12" s="32"/>
      <c r="H12" s="38"/>
      <c r="I12" s="32"/>
      <c r="J12" s="38"/>
      <c r="K12" s="32"/>
      <c r="L12" s="38"/>
      <c r="M12" s="32"/>
      <c r="N12" s="38"/>
    </row>
    <row r="13" spans="1:14" ht="45" customHeight="1">
      <c r="A13" s="53" t="s">
        <v>46</v>
      </c>
      <c r="B13" s="38"/>
      <c r="C13" s="32"/>
      <c r="D13" s="38"/>
      <c r="E13" s="32"/>
      <c r="F13" s="38"/>
      <c r="G13" s="32"/>
      <c r="H13" s="38"/>
      <c r="I13" s="32"/>
      <c r="J13" s="38"/>
      <c r="K13" s="32"/>
      <c r="L13" s="38"/>
      <c r="M13" s="32"/>
      <c r="N13" s="38"/>
    </row>
    <row r="14" spans="1:14" ht="45" customHeight="1">
      <c r="A14" s="53" t="s">
        <v>47</v>
      </c>
      <c r="B14" s="38"/>
      <c r="C14" s="32"/>
      <c r="D14" s="38"/>
      <c r="E14" s="32"/>
      <c r="F14" s="38"/>
      <c r="G14" s="32"/>
      <c r="H14" s="38"/>
      <c r="I14" s="32"/>
      <c r="J14" s="38"/>
      <c r="K14" s="32"/>
      <c r="L14" s="38"/>
      <c r="M14" s="32"/>
      <c r="N14" s="38"/>
    </row>
    <row r="15" spans="1:14" ht="45" customHeight="1">
      <c r="A15" s="53" t="s">
        <v>48</v>
      </c>
      <c r="B15" s="38"/>
      <c r="C15" s="32"/>
      <c r="D15" s="38"/>
      <c r="E15" s="32"/>
      <c r="F15" s="38"/>
      <c r="G15" s="32"/>
      <c r="H15" s="38"/>
      <c r="I15" s="32"/>
      <c r="J15" s="38"/>
      <c r="K15" s="32"/>
      <c r="L15" s="38"/>
      <c r="M15" s="32"/>
      <c r="N15" s="38"/>
    </row>
    <row r="16" spans="1:14" ht="45" customHeight="1">
      <c r="A16" s="53" t="s">
        <v>49</v>
      </c>
      <c r="B16" s="38"/>
      <c r="C16" s="32"/>
      <c r="D16" s="38"/>
      <c r="E16" s="32"/>
      <c r="F16" s="38"/>
      <c r="G16" s="32"/>
      <c r="H16" s="38"/>
      <c r="I16" s="32"/>
      <c r="J16" s="38"/>
      <c r="K16" s="32"/>
      <c r="L16" s="38"/>
      <c r="M16" s="32"/>
      <c r="N16" s="38"/>
    </row>
    <row r="17" spans="1:14" ht="45" customHeight="1">
      <c r="A17" s="53" t="s">
        <v>50</v>
      </c>
      <c r="B17" s="39"/>
      <c r="C17" s="33"/>
      <c r="D17" s="39"/>
      <c r="E17" s="33"/>
      <c r="F17" s="39"/>
      <c r="G17" s="33"/>
      <c r="H17" s="39"/>
      <c r="I17" s="33"/>
      <c r="J17" s="39"/>
      <c r="K17" s="33"/>
      <c r="L17" s="39"/>
      <c r="M17" s="33"/>
      <c r="N17" s="38"/>
    </row>
    <row r="18" spans="1:14" ht="45" customHeight="1">
      <c r="A18" s="53" t="s">
        <v>51</v>
      </c>
      <c r="B18" s="38"/>
      <c r="C18" s="32"/>
      <c r="D18" s="38"/>
      <c r="E18" s="32"/>
      <c r="F18" s="38"/>
      <c r="G18" s="32"/>
      <c r="H18" s="38"/>
      <c r="I18" s="32"/>
      <c r="J18" s="38"/>
      <c r="K18" s="32"/>
      <c r="L18" s="38"/>
      <c r="M18" s="32"/>
      <c r="N18" s="38"/>
    </row>
    <row r="19" spans="1:14" ht="45" customHeight="1">
      <c r="A19" s="53" t="s">
        <v>52</v>
      </c>
      <c r="B19" s="39"/>
      <c r="C19" s="33"/>
      <c r="D19" s="39"/>
      <c r="E19" s="33"/>
      <c r="F19" s="39"/>
      <c r="G19" s="33"/>
      <c r="H19" s="39"/>
      <c r="I19" s="33"/>
      <c r="J19" s="39"/>
      <c r="K19" s="33"/>
      <c r="L19" s="39"/>
      <c r="M19" s="33"/>
      <c r="N19" s="38"/>
    </row>
    <row r="20" spans="1:14" s="34" customFormat="1" ht="45" customHeight="1">
      <c r="A20" s="41" t="s">
        <v>53</v>
      </c>
      <c r="B20" s="46">
        <f>B7+B8+B9-B12-B13-B14-B15-B16-B17-B18-B19</f>
        <v>0</v>
      </c>
      <c r="C20" s="47">
        <f t="shared" ref="C20:M20" si="0">C7+C8+C9-C12-C13-C14-C15-C16-C17-C18-C19</f>
        <v>0</v>
      </c>
      <c r="D20" s="46">
        <f t="shared" si="0"/>
        <v>0</v>
      </c>
      <c r="E20" s="47">
        <f t="shared" si="0"/>
        <v>0</v>
      </c>
      <c r="F20" s="46">
        <f t="shared" si="0"/>
        <v>0</v>
      </c>
      <c r="G20" s="47">
        <f t="shared" si="0"/>
        <v>0</v>
      </c>
      <c r="H20" s="46">
        <f t="shared" si="0"/>
        <v>0</v>
      </c>
      <c r="I20" s="47">
        <f t="shared" si="0"/>
        <v>0</v>
      </c>
      <c r="J20" s="46">
        <f t="shared" si="0"/>
        <v>0</v>
      </c>
      <c r="K20" s="47">
        <f t="shared" si="0"/>
        <v>0</v>
      </c>
      <c r="L20" s="46">
        <f t="shared" si="0"/>
        <v>0</v>
      </c>
      <c r="M20" s="47">
        <f t="shared" si="0"/>
        <v>0</v>
      </c>
      <c r="N20" s="46">
        <f t="shared" ref="N20" si="1">SUM(B20:M20)</f>
        <v>0</v>
      </c>
    </row>
    <row r="21" spans="1:14" ht="4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4" s="58" customFormat="1" ht="45" customHeight="1">
      <c r="A22" s="59" t="s">
        <v>54</v>
      </c>
      <c r="B22" s="55" t="s">
        <v>1</v>
      </c>
      <c r="C22" s="55" t="s">
        <v>2</v>
      </c>
      <c r="D22" s="55" t="s">
        <v>3</v>
      </c>
      <c r="E22" s="55" t="s">
        <v>4</v>
      </c>
      <c r="F22" s="55" t="s">
        <v>5</v>
      </c>
      <c r="G22" s="55" t="s">
        <v>6</v>
      </c>
      <c r="H22" s="55" t="s">
        <v>7</v>
      </c>
      <c r="I22" s="55" t="s">
        <v>8</v>
      </c>
      <c r="J22" s="55" t="s">
        <v>9</v>
      </c>
      <c r="K22" s="55" t="s">
        <v>10</v>
      </c>
      <c r="L22" s="55" t="s">
        <v>11</v>
      </c>
      <c r="M22" s="55" t="s">
        <v>12</v>
      </c>
      <c r="N22" s="55" t="s">
        <v>38</v>
      </c>
    </row>
    <row r="23" spans="1:14" ht="45" customHeight="1">
      <c r="A23" s="17" t="s">
        <v>40</v>
      </c>
      <c r="B23" s="38"/>
      <c r="C23" s="32"/>
      <c r="D23" s="38"/>
      <c r="E23" s="32"/>
      <c r="F23" s="38"/>
      <c r="G23" s="32"/>
      <c r="H23" s="38"/>
      <c r="I23" s="32"/>
      <c r="J23" s="38"/>
      <c r="K23" s="32"/>
      <c r="L23" s="38"/>
      <c r="M23" s="32"/>
      <c r="N23" s="37"/>
    </row>
    <row r="24" spans="1:14" ht="45" customHeight="1">
      <c r="A24" s="36" t="s">
        <v>55</v>
      </c>
      <c r="B24" s="39">
        <v>0</v>
      </c>
      <c r="C24" s="33">
        <v>0</v>
      </c>
      <c r="D24" s="39">
        <v>0</v>
      </c>
      <c r="E24" s="33">
        <v>0</v>
      </c>
      <c r="F24" s="39">
        <v>0</v>
      </c>
      <c r="G24" s="33">
        <v>0</v>
      </c>
      <c r="H24" s="39">
        <v>0</v>
      </c>
      <c r="I24" s="33">
        <v>0</v>
      </c>
      <c r="J24" s="39">
        <v>0</v>
      </c>
      <c r="K24" s="33">
        <v>0</v>
      </c>
      <c r="L24" s="39">
        <v>0</v>
      </c>
      <c r="M24" s="33">
        <v>0</v>
      </c>
      <c r="N24" s="38">
        <f>SUM(B24:M24)</f>
        <v>0</v>
      </c>
    </row>
    <row r="25" spans="1:14" ht="45" customHeight="1">
      <c r="A25" s="36" t="s">
        <v>56</v>
      </c>
      <c r="B25" s="39">
        <v>0</v>
      </c>
      <c r="C25" s="33">
        <v>0</v>
      </c>
      <c r="D25" s="39">
        <v>0</v>
      </c>
      <c r="E25" s="33">
        <v>0</v>
      </c>
      <c r="F25" s="39">
        <v>0</v>
      </c>
      <c r="G25" s="33">
        <v>0</v>
      </c>
      <c r="H25" s="39">
        <v>0</v>
      </c>
      <c r="I25" s="33">
        <v>0</v>
      </c>
      <c r="J25" s="39">
        <v>0</v>
      </c>
      <c r="K25" s="33">
        <v>0</v>
      </c>
      <c r="L25" s="39">
        <v>0</v>
      </c>
      <c r="M25" s="33">
        <v>0</v>
      </c>
      <c r="N25" s="38">
        <f>SUM(B25:M25)</f>
        <v>0</v>
      </c>
    </row>
    <row r="26" spans="1:14" ht="45" customHeight="1">
      <c r="A26" s="17" t="s">
        <v>44</v>
      </c>
      <c r="B26" s="39"/>
      <c r="C26" s="33"/>
      <c r="D26" s="39"/>
      <c r="E26" s="33"/>
      <c r="F26" s="39"/>
      <c r="G26" s="33"/>
      <c r="H26" s="39"/>
      <c r="I26" s="33"/>
      <c r="J26" s="39"/>
      <c r="K26" s="33"/>
      <c r="L26" s="39"/>
      <c r="M26" s="33"/>
      <c r="N26" s="37"/>
    </row>
    <row r="27" spans="1:14" ht="45" customHeight="1">
      <c r="A27" s="36" t="s">
        <v>57</v>
      </c>
      <c r="B27" s="39">
        <v>0</v>
      </c>
      <c r="C27" s="33">
        <v>0</v>
      </c>
      <c r="D27" s="39">
        <v>0</v>
      </c>
      <c r="E27" s="33">
        <v>0</v>
      </c>
      <c r="F27" s="39">
        <v>0</v>
      </c>
      <c r="G27" s="33">
        <v>0</v>
      </c>
      <c r="H27" s="39">
        <v>0</v>
      </c>
      <c r="I27" s="33">
        <v>0</v>
      </c>
      <c r="J27" s="39">
        <v>0</v>
      </c>
      <c r="K27" s="33">
        <v>0</v>
      </c>
      <c r="L27" s="39">
        <v>0</v>
      </c>
      <c r="M27" s="33">
        <v>0</v>
      </c>
      <c r="N27" s="38">
        <f>SUM(B27:M27)</f>
        <v>0</v>
      </c>
    </row>
    <row r="28" spans="1:14" ht="45" customHeight="1">
      <c r="A28" s="36" t="s">
        <v>58</v>
      </c>
      <c r="B28" s="39">
        <v>0</v>
      </c>
      <c r="C28" s="33">
        <v>0</v>
      </c>
      <c r="D28" s="39">
        <v>0</v>
      </c>
      <c r="E28" s="33">
        <v>0</v>
      </c>
      <c r="F28" s="39">
        <v>0</v>
      </c>
      <c r="G28" s="33">
        <v>0</v>
      </c>
      <c r="H28" s="39">
        <v>0</v>
      </c>
      <c r="I28" s="33">
        <v>0</v>
      </c>
      <c r="J28" s="39">
        <v>0</v>
      </c>
      <c r="K28" s="33">
        <v>0</v>
      </c>
      <c r="L28" s="39">
        <v>0</v>
      </c>
      <c r="M28" s="33">
        <v>0</v>
      </c>
      <c r="N28" s="38">
        <f>SUM(B28:M28)</f>
        <v>0</v>
      </c>
    </row>
    <row r="29" spans="1:14" s="1" customFormat="1" ht="45" customHeight="1">
      <c r="A29" s="41" t="s">
        <v>59</v>
      </c>
      <c r="B29" s="45">
        <f>B24+B25-B27-B28</f>
        <v>0</v>
      </c>
      <c r="C29" s="48">
        <f>C24+C25-C27-C28</f>
        <v>0</v>
      </c>
      <c r="D29" s="45">
        <f t="shared" ref="D29:M29" si="2">D24+D25-D27-D28</f>
        <v>0</v>
      </c>
      <c r="E29" s="48">
        <f t="shared" si="2"/>
        <v>0</v>
      </c>
      <c r="F29" s="45">
        <f t="shared" si="2"/>
        <v>0</v>
      </c>
      <c r="G29" s="48">
        <f t="shared" si="2"/>
        <v>0</v>
      </c>
      <c r="H29" s="45">
        <f t="shared" si="2"/>
        <v>0</v>
      </c>
      <c r="I29" s="48">
        <f t="shared" si="2"/>
        <v>0</v>
      </c>
      <c r="J29" s="45">
        <f t="shared" si="2"/>
        <v>0</v>
      </c>
      <c r="K29" s="48">
        <f t="shared" si="2"/>
        <v>0</v>
      </c>
      <c r="L29" s="45">
        <f>L24+L25-L27-L28</f>
        <v>0</v>
      </c>
      <c r="M29" s="48">
        <f t="shared" si="2"/>
        <v>0</v>
      </c>
      <c r="N29" s="45">
        <f>SUM(B29:M29)</f>
        <v>0</v>
      </c>
    </row>
    <row r="30" spans="1:14" ht="45" customHeight="1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4" s="58" customFormat="1" ht="45" customHeight="1">
      <c r="A31" s="59" t="s">
        <v>60</v>
      </c>
      <c r="B31" s="55" t="s">
        <v>1</v>
      </c>
      <c r="C31" s="55" t="s">
        <v>2</v>
      </c>
      <c r="D31" s="55" t="s">
        <v>3</v>
      </c>
      <c r="E31" s="55" t="s">
        <v>4</v>
      </c>
      <c r="F31" s="55" t="s">
        <v>5</v>
      </c>
      <c r="G31" s="55" t="s">
        <v>6</v>
      </c>
      <c r="H31" s="55" t="s">
        <v>7</v>
      </c>
      <c r="I31" s="55" t="s">
        <v>8</v>
      </c>
      <c r="J31" s="55" t="s">
        <v>9</v>
      </c>
      <c r="K31" s="55" t="s">
        <v>10</v>
      </c>
      <c r="L31" s="55" t="s">
        <v>11</v>
      </c>
      <c r="M31" s="55" t="s">
        <v>12</v>
      </c>
      <c r="N31" s="55" t="s">
        <v>38</v>
      </c>
    </row>
    <row r="32" spans="1:14" ht="45" customHeight="1">
      <c r="A32" s="17" t="s">
        <v>40</v>
      </c>
      <c r="B32" s="38"/>
      <c r="C32" s="32"/>
      <c r="D32" s="38"/>
      <c r="E32" s="32"/>
      <c r="F32" s="38"/>
      <c r="G32" s="32"/>
      <c r="H32" s="38"/>
      <c r="I32" s="32"/>
      <c r="J32" s="38"/>
      <c r="K32" s="32"/>
      <c r="L32" s="38"/>
      <c r="M32" s="32"/>
      <c r="N32" s="37"/>
    </row>
    <row r="33" spans="1:14" ht="45" customHeight="1">
      <c r="A33" s="36" t="s">
        <v>61</v>
      </c>
      <c r="B33" s="39">
        <v>0</v>
      </c>
      <c r="C33" s="33">
        <v>0</v>
      </c>
      <c r="D33" s="39">
        <v>0</v>
      </c>
      <c r="E33" s="33">
        <v>0</v>
      </c>
      <c r="F33" s="39">
        <v>0</v>
      </c>
      <c r="G33" s="33">
        <v>0</v>
      </c>
      <c r="H33" s="39">
        <v>0</v>
      </c>
      <c r="I33" s="33">
        <v>0</v>
      </c>
      <c r="J33" s="39">
        <v>0</v>
      </c>
      <c r="K33" s="33">
        <v>0</v>
      </c>
      <c r="L33" s="39">
        <v>0</v>
      </c>
      <c r="M33" s="33">
        <v>0</v>
      </c>
      <c r="N33" s="38">
        <f>SUM(B33:M33)</f>
        <v>0</v>
      </c>
    </row>
    <row r="34" spans="1:14" ht="45" customHeight="1">
      <c r="A34" s="36" t="s">
        <v>62</v>
      </c>
      <c r="B34" s="39">
        <v>0</v>
      </c>
      <c r="C34" s="33">
        <v>0</v>
      </c>
      <c r="D34" s="39">
        <v>0</v>
      </c>
      <c r="E34" s="33">
        <v>0</v>
      </c>
      <c r="F34" s="39">
        <v>0</v>
      </c>
      <c r="G34" s="33">
        <v>0</v>
      </c>
      <c r="H34" s="39">
        <v>0</v>
      </c>
      <c r="I34" s="33">
        <v>0</v>
      </c>
      <c r="J34" s="39">
        <v>0</v>
      </c>
      <c r="K34" s="33">
        <v>0</v>
      </c>
      <c r="L34" s="39">
        <v>0</v>
      </c>
      <c r="M34" s="33">
        <v>0</v>
      </c>
      <c r="N34" s="38">
        <f>SUM(B34:M34)</f>
        <v>0</v>
      </c>
    </row>
    <row r="35" spans="1:14" ht="45" customHeight="1">
      <c r="A35" s="17" t="s">
        <v>44</v>
      </c>
      <c r="B35" s="39"/>
      <c r="C35" s="33"/>
      <c r="D35" s="39"/>
      <c r="E35" s="33"/>
      <c r="F35" s="39"/>
      <c r="G35" s="33"/>
      <c r="H35" s="39"/>
      <c r="I35" s="33"/>
      <c r="J35" s="39"/>
      <c r="K35" s="33"/>
      <c r="L35" s="39"/>
      <c r="M35" s="33"/>
      <c r="N35" s="37"/>
    </row>
    <row r="36" spans="1:14" ht="45" customHeight="1">
      <c r="A36" s="36" t="s">
        <v>63</v>
      </c>
      <c r="B36" s="39">
        <v>0</v>
      </c>
      <c r="C36" s="33">
        <v>0</v>
      </c>
      <c r="D36" s="39">
        <v>0</v>
      </c>
      <c r="E36" s="33">
        <v>0</v>
      </c>
      <c r="F36" s="39">
        <v>0</v>
      </c>
      <c r="G36" s="33">
        <v>0</v>
      </c>
      <c r="H36" s="39">
        <v>0</v>
      </c>
      <c r="I36" s="33">
        <v>0</v>
      </c>
      <c r="J36" s="39">
        <v>0</v>
      </c>
      <c r="K36" s="33">
        <v>0</v>
      </c>
      <c r="L36" s="39">
        <v>0</v>
      </c>
      <c r="M36" s="33">
        <v>0</v>
      </c>
      <c r="N36" s="38">
        <f>SUM(B36:M36)</f>
        <v>0</v>
      </c>
    </row>
    <row r="37" spans="1:14" ht="45" customHeight="1">
      <c r="A37" s="36" t="s">
        <v>64</v>
      </c>
      <c r="B37" s="39">
        <v>0</v>
      </c>
      <c r="C37" s="33">
        <v>0</v>
      </c>
      <c r="D37" s="39">
        <v>0</v>
      </c>
      <c r="E37" s="33">
        <v>0</v>
      </c>
      <c r="F37" s="39">
        <v>0</v>
      </c>
      <c r="G37" s="33">
        <v>0</v>
      </c>
      <c r="H37" s="39">
        <v>0</v>
      </c>
      <c r="I37" s="33">
        <v>0</v>
      </c>
      <c r="J37" s="39">
        <v>0</v>
      </c>
      <c r="K37" s="33">
        <v>0</v>
      </c>
      <c r="L37" s="39">
        <v>0</v>
      </c>
      <c r="M37" s="33">
        <v>0</v>
      </c>
      <c r="N37" s="38">
        <f t="shared" ref="N37:N39" si="3">SUM(B37:M37)</f>
        <v>0</v>
      </c>
    </row>
    <row r="38" spans="1:14" ht="45" customHeight="1">
      <c r="A38" s="36" t="s">
        <v>65</v>
      </c>
      <c r="B38" s="39">
        <v>0</v>
      </c>
      <c r="C38" s="33">
        <v>0</v>
      </c>
      <c r="D38" s="39">
        <v>0</v>
      </c>
      <c r="E38" s="33">
        <v>0</v>
      </c>
      <c r="F38" s="39">
        <v>0</v>
      </c>
      <c r="G38" s="33">
        <v>0</v>
      </c>
      <c r="H38" s="39">
        <v>0</v>
      </c>
      <c r="I38" s="33">
        <v>0</v>
      </c>
      <c r="J38" s="39">
        <v>0</v>
      </c>
      <c r="K38" s="33">
        <v>0</v>
      </c>
      <c r="L38" s="39">
        <v>0</v>
      </c>
      <c r="M38" s="33">
        <v>0</v>
      </c>
      <c r="N38" s="38">
        <f t="shared" si="3"/>
        <v>0</v>
      </c>
    </row>
    <row r="39" spans="1:14" s="34" customFormat="1" ht="45" customHeight="1">
      <c r="A39" s="41" t="s">
        <v>66</v>
      </c>
      <c r="B39" s="46">
        <f t="shared" ref="B39:M39" si="4">B33+B34-B36-B37-B38</f>
        <v>0</v>
      </c>
      <c r="C39" s="47">
        <f t="shared" si="4"/>
        <v>0</v>
      </c>
      <c r="D39" s="46">
        <f t="shared" si="4"/>
        <v>0</v>
      </c>
      <c r="E39" s="47">
        <f t="shared" si="4"/>
        <v>0</v>
      </c>
      <c r="F39" s="46">
        <f t="shared" si="4"/>
        <v>0</v>
      </c>
      <c r="G39" s="47">
        <f t="shared" si="4"/>
        <v>0</v>
      </c>
      <c r="H39" s="46">
        <f t="shared" si="4"/>
        <v>0</v>
      </c>
      <c r="I39" s="47">
        <f t="shared" si="4"/>
        <v>0</v>
      </c>
      <c r="J39" s="46">
        <f t="shared" si="4"/>
        <v>0</v>
      </c>
      <c r="K39" s="47">
        <f t="shared" si="4"/>
        <v>0</v>
      </c>
      <c r="L39" s="46">
        <f t="shared" si="4"/>
        <v>0</v>
      </c>
      <c r="M39" s="47">
        <f t="shared" si="4"/>
        <v>0</v>
      </c>
      <c r="N39" s="46">
        <f t="shared" si="3"/>
        <v>0</v>
      </c>
    </row>
    <row r="40" spans="1:14" ht="45" customHeigh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4" ht="45" customHeight="1">
      <c r="A41" s="40" t="s">
        <v>177</v>
      </c>
      <c r="B41" s="38">
        <f t="shared" ref="B41:M41" si="5">B20+B29+B39</f>
        <v>0</v>
      </c>
      <c r="C41" s="32">
        <f t="shared" si="5"/>
        <v>0</v>
      </c>
      <c r="D41" s="38">
        <f t="shared" si="5"/>
        <v>0</v>
      </c>
      <c r="E41" s="32">
        <f t="shared" si="5"/>
        <v>0</v>
      </c>
      <c r="F41" s="38">
        <f t="shared" si="5"/>
        <v>0</v>
      </c>
      <c r="G41" s="32">
        <f t="shared" si="5"/>
        <v>0</v>
      </c>
      <c r="H41" s="38">
        <f t="shared" si="5"/>
        <v>0</v>
      </c>
      <c r="I41" s="32">
        <f t="shared" si="5"/>
        <v>0</v>
      </c>
      <c r="J41" s="38">
        <f t="shared" si="5"/>
        <v>0</v>
      </c>
      <c r="K41" s="32">
        <f t="shared" si="5"/>
        <v>0</v>
      </c>
      <c r="L41" s="38">
        <f t="shared" si="5"/>
        <v>0</v>
      </c>
      <c r="M41" s="32">
        <f t="shared" si="5"/>
        <v>0</v>
      </c>
      <c r="N41" s="38">
        <f>SUM(B41:M41)</f>
        <v>0</v>
      </c>
    </row>
    <row r="42" spans="1:14" ht="45" customHeight="1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4" s="34" customFormat="1" ht="45" customHeight="1">
      <c r="A43" s="42" t="s">
        <v>67</v>
      </c>
      <c r="B43" s="49">
        <f>B41</f>
        <v>0</v>
      </c>
      <c r="C43" s="50">
        <f t="shared" ref="C43:M43" si="6">C41</f>
        <v>0</v>
      </c>
      <c r="D43" s="49">
        <f t="shared" si="6"/>
        <v>0</v>
      </c>
      <c r="E43" s="50">
        <f t="shared" si="6"/>
        <v>0</v>
      </c>
      <c r="F43" s="49">
        <f t="shared" si="6"/>
        <v>0</v>
      </c>
      <c r="G43" s="50">
        <f t="shared" si="6"/>
        <v>0</v>
      </c>
      <c r="H43" s="49">
        <f t="shared" si="6"/>
        <v>0</v>
      </c>
      <c r="I43" s="50">
        <f t="shared" si="6"/>
        <v>0</v>
      </c>
      <c r="J43" s="49">
        <f t="shared" si="6"/>
        <v>0</v>
      </c>
      <c r="K43" s="50">
        <f t="shared" si="6"/>
        <v>0</v>
      </c>
      <c r="L43" s="49">
        <f t="shared" si="6"/>
        <v>0</v>
      </c>
      <c r="M43" s="50">
        <f t="shared" si="6"/>
        <v>0</v>
      </c>
      <c r="N43" s="46">
        <f>SUM(B43:M43)</f>
        <v>0</v>
      </c>
    </row>
    <row r="44" spans="1:14" ht="45" customHeight="1">
      <c r="A44" s="40" t="s">
        <v>68</v>
      </c>
      <c r="B44" s="39">
        <v>0</v>
      </c>
      <c r="C44" s="32">
        <f>B45</f>
        <v>0</v>
      </c>
      <c r="D44" s="38">
        <f t="shared" ref="D44:M44" si="7">C45</f>
        <v>0</v>
      </c>
      <c r="E44" s="32">
        <f t="shared" si="7"/>
        <v>0</v>
      </c>
      <c r="F44" s="38">
        <f t="shared" si="7"/>
        <v>0</v>
      </c>
      <c r="G44" s="32">
        <f t="shared" si="7"/>
        <v>0</v>
      </c>
      <c r="H44" s="38">
        <f t="shared" si="7"/>
        <v>0</v>
      </c>
      <c r="I44" s="32">
        <f t="shared" si="7"/>
        <v>0</v>
      </c>
      <c r="J44" s="38">
        <f t="shared" si="7"/>
        <v>0</v>
      </c>
      <c r="K44" s="32">
        <f t="shared" si="7"/>
        <v>0</v>
      </c>
      <c r="L44" s="38">
        <f t="shared" si="7"/>
        <v>0</v>
      </c>
      <c r="M44" s="32">
        <f t="shared" si="7"/>
        <v>0</v>
      </c>
      <c r="N44" s="38">
        <f t="shared" ref="N44:N45" si="8">SUM(B44:M44)</f>
        <v>0</v>
      </c>
    </row>
    <row r="45" spans="1:14" s="34" customFormat="1" ht="45" customHeight="1">
      <c r="A45" s="41" t="s">
        <v>69</v>
      </c>
      <c r="B45" s="46">
        <f>B43+B44</f>
        <v>0</v>
      </c>
      <c r="C45" s="47">
        <f>C43+C44</f>
        <v>0</v>
      </c>
      <c r="D45" s="46">
        <f t="shared" ref="D45:M45" si="9">D43+D44</f>
        <v>0</v>
      </c>
      <c r="E45" s="47">
        <f t="shared" si="9"/>
        <v>0</v>
      </c>
      <c r="F45" s="46">
        <f t="shared" si="9"/>
        <v>0</v>
      </c>
      <c r="G45" s="47">
        <f t="shared" si="9"/>
        <v>0</v>
      </c>
      <c r="H45" s="46">
        <f t="shared" si="9"/>
        <v>0</v>
      </c>
      <c r="I45" s="47">
        <f t="shared" si="9"/>
        <v>0</v>
      </c>
      <c r="J45" s="46">
        <f t="shared" si="9"/>
        <v>0</v>
      </c>
      <c r="K45" s="47">
        <f t="shared" si="9"/>
        <v>0</v>
      </c>
      <c r="L45" s="46">
        <f t="shared" si="9"/>
        <v>0</v>
      </c>
      <c r="M45" s="47">
        <f t="shared" si="9"/>
        <v>0</v>
      </c>
      <c r="N45" s="46">
        <f t="shared" si="8"/>
        <v>0</v>
      </c>
    </row>
  </sheetData>
  <mergeCells count="1">
    <mergeCell ref="A1:N2"/>
  </mergeCells>
  <pageMargins left="0.7" right="0.7" top="0.75" bottom="0.75" header="0.3" footer="0.3"/>
  <pageSetup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086A8-B605-40AE-BE06-9BCE94CAA470}">
  <dimension ref="A1:D164"/>
  <sheetViews>
    <sheetView zoomScale="91" zoomScaleNormal="91" zoomScaleSheetLayoutView="50" workbookViewId="0">
      <selection sqref="A1:D2"/>
    </sheetView>
  </sheetViews>
  <sheetFormatPr defaultRowHeight="35.1" customHeight="1"/>
  <cols>
    <col min="1" max="1" width="75.7109375" style="8" customWidth="1"/>
    <col min="2" max="4" width="23.7109375" style="7" customWidth="1"/>
    <col min="5" max="16384" width="9.140625" style="5"/>
  </cols>
  <sheetData>
    <row r="1" spans="1:4" ht="35.1" customHeight="1">
      <c r="A1" s="203" t="s">
        <v>70</v>
      </c>
      <c r="B1" s="203"/>
      <c r="C1" s="203"/>
      <c r="D1" s="203"/>
    </row>
    <row r="2" spans="1:4" ht="35.1" customHeight="1" thickBot="1">
      <c r="A2" s="204"/>
      <c r="B2" s="204"/>
      <c r="C2" s="204"/>
      <c r="D2" s="204"/>
    </row>
    <row r="3" spans="1:4" ht="35.1" customHeight="1" thickTop="1"/>
    <row r="4" spans="1:4" s="12" customFormat="1" ht="35.1" customHeight="1">
      <c r="A4" s="25" t="s">
        <v>70</v>
      </c>
      <c r="B4" s="26" t="s">
        <v>71</v>
      </c>
      <c r="C4" s="26" t="s">
        <v>72</v>
      </c>
      <c r="D4" s="26" t="s">
        <v>73</v>
      </c>
    </row>
    <row r="5" spans="1:4" ht="35.1" customHeight="1">
      <c r="A5" s="15" t="s">
        <v>174</v>
      </c>
      <c r="B5" s="16"/>
      <c r="C5" s="16"/>
      <c r="D5" s="16"/>
    </row>
    <row r="6" spans="1:4" ht="35.1" customHeight="1">
      <c r="A6" s="17" t="s">
        <v>74</v>
      </c>
      <c r="B6" s="16"/>
      <c r="C6" s="16"/>
      <c r="D6" s="16"/>
    </row>
    <row r="7" spans="1:4" ht="35.1" customHeight="1">
      <c r="A7" s="17" t="s">
        <v>75</v>
      </c>
      <c r="B7" s="16"/>
      <c r="C7" s="16"/>
      <c r="D7" s="16"/>
    </row>
    <row r="8" spans="1:4" ht="35.1" customHeight="1">
      <c r="A8" s="18" t="s">
        <v>157</v>
      </c>
      <c r="B8" s="19"/>
      <c r="C8" s="19"/>
      <c r="D8" s="20"/>
    </row>
    <row r="9" spans="1:4" ht="35.1" customHeight="1">
      <c r="A9" s="18" t="s">
        <v>158</v>
      </c>
      <c r="B9" s="19"/>
      <c r="C9" s="19"/>
      <c r="D9" s="20"/>
    </row>
    <row r="10" spans="1:4" ht="35.1" customHeight="1">
      <c r="A10" s="18" t="s">
        <v>159</v>
      </c>
      <c r="B10" s="19"/>
      <c r="C10" s="19"/>
      <c r="D10" s="20"/>
    </row>
    <row r="11" spans="1:4" s="14" customFormat="1" ht="35.1" customHeight="1">
      <c r="A11" s="15" t="s">
        <v>160</v>
      </c>
      <c r="B11" s="21"/>
      <c r="C11" s="21"/>
      <c r="D11" s="21"/>
    </row>
    <row r="12" spans="1:4" ht="35.1" customHeight="1">
      <c r="A12" s="6"/>
    </row>
    <row r="13" spans="1:4" ht="35.1" customHeight="1">
      <c r="A13" s="202" t="s">
        <v>76</v>
      </c>
      <c r="B13" s="202"/>
      <c r="C13" s="202"/>
      <c r="D13" s="202"/>
    </row>
    <row r="14" spans="1:4" ht="35.1" customHeight="1">
      <c r="A14" s="18" t="s">
        <v>161</v>
      </c>
      <c r="B14" s="19"/>
      <c r="C14" s="19"/>
      <c r="D14" s="20"/>
    </row>
    <row r="15" spans="1:4" ht="35.1" customHeight="1">
      <c r="A15" s="18" t="s">
        <v>162</v>
      </c>
      <c r="B15" s="19"/>
      <c r="C15" s="19"/>
      <c r="D15" s="20"/>
    </row>
    <row r="16" spans="1:4" ht="35.1" customHeight="1">
      <c r="A16" s="18" t="s">
        <v>77</v>
      </c>
      <c r="B16" s="19"/>
      <c r="C16" s="19"/>
      <c r="D16" s="20"/>
    </row>
    <row r="17" spans="1:4" ht="35.1" customHeight="1">
      <c r="A17" s="18" t="s">
        <v>37</v>
      </c>
      <c r="B17" s="19"/>
      <c r="C17" s="19"/>
      <c r="D17" s="20"/>
    </row>
    <row r="18" spans="1:4" s="13" customFormat="1" ht="35.1" customHeight="1">
      <c r="A18" s="17" t="s">
        <v>163</v>
      </c>
      <c r="B18" s="22"/>
      <c r="C18" s="22"/>
      <c r="D18" s="22"/>
    </row>
    <row r="20" spans="1:4" ht="35.1" customHeight="1">
      <c r="A20" s="202" t="s">
        <v>78</v>
      </c>
      <c r="B20" s="202"/>
      <c r="C20" s="202"/>
      <c r="D20" s="202"/>
    </row>
    <row r="21" spans="1:4" ht="35.1" customHeight="1">
      <c r="A21" s="18" t="s">
        <v>133</v>
      </c>
      <c r="B21" s="19"/>
      <c r="C21" s="19"/>
      <c r="D21" s="20"/>
    </row>
    <row r="22" spans="1:4" ht="35.1" customHeight="1">
      <c r="A22" s="18" t="s">
        <v>79</v>
      </c>
      <c r="B22" s="19"/>
      <c r="C22" s="19"/>
      <c r="D22" s="20"/>
    </row>
    <row r="23" spans="1:4" ht="35.1" customHeight="1">
      <c r="A23" s="18" t="s">
        <v>134</v>
      </c>
      <c r="B23" s="20"/>
      <c r="C23" s="20"/>
      <c r="D23" s="20"/>
    </row>
    <row r="24" spans="1:4" ht="35.1" customHeight="1">
      <c r="A24" s="18" t="s">
        <v>135</v>
      </c>
      <c r="B24" s="20"/>
      <c r="C24" s="20"/>
      <c r="D24" s="20"/>
    </row>
    <row r="25" spans="1:4" s="9" customFormat="1" ht="35.1" customHeight="1">
      <c r="A25" s="15" t="s">
        <v>136</v>
      </c>
      <c r="B25" s="21"/>
      <c r="C25" s="21"/>
      <c r="D25" s="21"/>
    </row>
    <row r="26" spans="1:4" ht="35.1" customHeight="1">
      <c r="A26" s="8" t="s">
        <v>80</v>
      </c>
    </row>
    <row r="27" spans="1:4" ht="35.1" customHeight="1">
      <c r="A27" s="202" t="s">
        <v>81</v>
      </c>
      <c r="B27" s="202"/>
      <c r="C27" s="202"/>
      <c r="D27" s="202"/>
    </row>
    <row r="28" spans="1:4" s="9" customFormat="1" ht="35.1" customHeight="1">
      <c r="A28" s="15" t="s">
        <v>82</v>
      </c>
      <c r="B28" s="23" t="s">
        <v>71</v>
      </c>
      <c r="C28" s="23" t="s">
        <v>72</v>
      </c>
      <c r="D28" s="23" t="s">
        <v>73</v>
      </c>
    </row>
    <row r="29" spans="1:4" ht="35.1" customHeight="1">
      <c r="A29" s="18" t="s">
        <v>137</v>
      </c>
      <c r="B29" s="19"/>
      <c r="C29" s="19"/>
      <c r="D29" s="20"/>
    </row>
    <row r="30" spans="1:4" ht="35.1" customHeight="1">
      <c r="A30" s="18" t="s">
        <v>83</v>
      </c>
      <c r="B30" s="19"/>
      <c r="C30" s="19"/>
      <c r="D30" s="20"/>
    </row>
    <row r="31" spans="1:4" ht="35.1" customHeight="1">
      <c r="A31" s="18" t="s">
        <v>164</v>
      </c>
      <c r="B31" s="19"/>
      <c r="C31" s="19"/>
      <c r="D31" s="20"/>
    </row>
    <row r="32" spans="1:4" ht="35.1" customHeight="1">
      <c r="A32" s="18" t="s">
        <v>165</v>
      </c>
      <c r="B32" s="19"/>
      <c r="C32" s="19"/>
      <c r="D32" s="20"/>
    </row>
    <row r="33" spans="1:4" ht="35.1" customHeight="1">
      <c r="A33" s="15" t="s">
        <v>166</v>
      </c>
      <c r="B33" s="21"/>
      <c r="C33" s="21"/>
      <c r="D33" s="21"/>
    </row>
    <row r="34" spans="1:4" s="9" customFormat="1" ht="35.1" customHeight="1">
      <c r="A34" s="202" t="s">
        <v>84</v>
      </c>
      <c r="B34" s="202"/>
      <c r="C34" s="202"/>
      <c r="D34" s="202"/>
    </row>
    <row r="35" spans="1:4" s="9" customFormat="1" ht="35.1" customHeight="1">
      <c r="A35" s="15" t="s">
        <v>85</v>
      </c>
      <c r="B35" s="23" t="s">
        <v>71</v>
      </c>
      <c r="C35" s="23" t="s">
        <v>72</v>
      </c>
      <c r="D35" s="23" t="s">
        <v>73</v>
      </c>
    </row>
    <row r="36" spans="1:4" ht="35.1" customHeight="1">
      <c r="A36" s="18" t="s">
        <v>87</v>
      </c>
      <c r="B36" s="19"/>
      <c r="C36" s="19"/>
      <c r="D36" s="20"/>
    </row>
    <row r="37" spans="1:4" ht="35.1" customHeight="1">
      <c r="A37" s="18" t="s">
        <v>89</v>
      </c>
      <c r="B37" s="19"/>
      <c r="C37" s="19"/>
      <c r="D37" s="20"/>
    </row>
    <row r="38" spans="1:4" ht="35.1" customHeight="1">
      <c r="A38" s="18" t="s">
        <v>138</v>
      </c>
      <c r="B38" s="19"/>
      <c r="C38" s="19"/>
      <c r="D38" s="20"/>
    </row>
    <row r="39" spans="1:4" ht="35.1" customHeight="1">
      <c r="A39" s="15" t="s">
        <v>167</v>
      </c>
      <c r="B39" s="21"/>
      <c r="C39" s="21"/>
      <c r="D39" s="21"/>
    </row>
    <row r="40" spans="1:4" ht="35.1" customHeight="1">
      <c r="A40" s="6"/>
    </row>
    <row r="41" spans="1:4" s="9" customFormat="1" ht="35.1" customHeight="1">
      <c r="A41" s="202" t="s">
        <v>86</v>
      </c>
      <c r="B41" s="202"/>
      <c r="C41" s="202"/>
      <c r="D41" s="202"/>
    </row>
    <row r="42" spans="1:4" ht="35.1" customHeight="1">
      <c r="A42" s="18" t="s">
        <v>87</v>
      </c>
      <c r="B42" s="19"/>
      <c r="C42" s="19"/>
      <c r="D42" s="20"/>
    </row>
    <row r="43" spans="1:4" ht="35.1" customHeight="1">
      <c r="A43" s="18" t="s">
        <v>88</v>
      </c>
      <c r="B43" s="19"/>
      <c r="C43" s="19"/>
      <c r="D43" s="20"/>
    </row>
    <row r="44" spans="1:4" ht="35.1" customHeight="1">
      <c r="A44" s="18" t="s">
        <v>90</v>
      </c>
      <c r="B44" s="19"/>
      <c r="C44" s="19"/>
      <c r="D44" s="20"/>
    </row>
    <row r="45" spans="1:4" ht="35.1" customHeight="1">
      <c r="A45" s="18" t="s">
        <v>91</v>
      </c>
      <c r="B45" s="19"/>
      <c r="C45" s="19"/>
      <c r="D45" s="20"/>
    </row>
    <row r="46" spans="1:4" ht="35.1" customHeight="1">
      <c r="A46" s="15" t="s">
        <v>139</v>
      </c>
      <c r="B46" s="21"/>
      <c r="C46" s="21"/>
      <c r="D46" s="21"/>
    </row>
    <row r="48" spans="1:4" s="9" customFormat="1" ht="35.1" customHeight="1">
      <c r="A48" s="202" t="s">
        <v>92</v>
      </c>
      <c r="B48" s="202"/>
      <c r="C48" s="202"/>
      <c r="D48" s="202"/>
    </row>
    <row r="49" spans="1:4" ht="35.1" customHeight="1">
      <c r="A49" s="18" t="s">
        <v>140</v>
      </c>
      <c r="B49" s="19"/>
      <c r="C49" s="19"/>
      <c r="D49" s="20"/>
    </row>
    <row r="50" spans="1:4" ht="35.1" customHeight="1">
      <c r="A50" s="18" t="s">
        <v>141</v>
      </c>
      <c r="B50" s="19"/>
      <c r="C50" s="19"/>
      <c r="D50" s="20"/>
    </row>
    <row r="51" spans="1:4" ht="35.1" customHeight="1">
      <c r="A51" s="18" t="s">
        <v>142</v>
      </c>
      <c r="B51" s="20"/>
      <c r="C51" s="20"/>
      <c r="D51" s="20"/>
    </row>
    <row r="52" spans="1:4" ht="35.1" customHeight="1">
      <c r="A52" s="8" t="s">
        <v>80</v>
      </c>
    </row>
    <row r="53" spans="1:4" ht="35.1" customHeight="1">
      <c r="A53" s="202" t="s">
        <v>93</v>
      </c>
      <c r="B53" s="202"/>
      <c r="C53" s="202"/>
      <c r="D53" s="202"/>
    </row>
    <row r="54" spans="1:4" ht="35.1" customHeight="1">
      <c r="A54" s="18" t="s">
        <v>94</v>
      </c>
      <c r="B54" s="20"/>
      <c r="C54" s="19"/>
      <c r="D54" s="20"/>
    </row>
    <row r="55" spans="1:4" ht="35.1" customHeight="1">
      <c r="A55" s="18" t="s">
        <v>95</v>
      </c>
      <c r="B55" s="19"/>
      <c r="C55" s="19"/>
      <c r="D55" s="20"/>
    </row>
    <row r="56" spans="1:4" ht="35.1" customHeight="1">
      <c r="A56" s="18" t="s">
        <v>96</v>
      </c>
      <c r="B56" s="19"/>
      <c r="C56" s="19"/>
      <c r="D56" s="20"/>
    </row>
    <row r="57" spans="1:4" ht="35.1" customHeight="1">
      <c r="A57" s="15" t="s">
        <v>168</v>
      </c>
      <c r="B57" s="21"/>
      <c r="C57" s="21"/>
      <c r="D57" s="21"/>
    </row>
    <row r="58" spans="1:4" ht="35.1" customHeight="1">
      <c r="A58" s="8" t="s">
        <v>80</v>
      </c>
    </row>
    <row r="59" spans="1:4" ht="35.1" customHeight="1">
      <c r="A59" s="17" t="s">
        <v>143</v>
      </c>
      <c r="B59" s="22"/>
      <c r="C59" s="22"/>
      <c r="D59" s="22"/>
    </row>
    <row r="60" spans="1:4" ht="35.1" customHeight="1">
      <c r="A60" s="17" t="s">
        <v>144</v>
      </c>
      <c r="B60" s="22"/>
      <c r="C60" s="22"/>
      <c r="D60" s="22"/>
    </row>
    <row r="61" spans="1:4" s="10" customFormat="1" ht="35.1" customHeight="1">
      <c r="A61" s="17" t="s">
        <v>175</v>
      </c>
      <c r="B61" s="22"/>
      <c r="C61" s="22"/>
      <c r="D61" s="22"/>
    </row>
    <row r="62" spans="1:4" ht="35.1" customHeight="1">
      <c r="A62" s="17" t="s">
        <v>97</v>
      </c>
      <c r="B62" s="22"/>
      <c r="C62" s="22"/>
      <c r="D62" s="22"/>
    </row>
    <row r="64" spans="1:4" ht="35.1" customHeight="1">
      <c r="A64" s="202" t="s">
        <v>98</v>
      </c>
      <c r="B64" s="202"/>
      <c r="C64" s="202"/>
      <c r="D64" s="202"/>
    </row>
    <row r="65" spans="1:4" ht="35.1" customHeight="1">
      <c r="A65" s="18" t="s">
        <v>99</v>
      </c>
      <c r="B65" s="19"/>
      <c r="C65" s="19"/>
      <c r="D65" s="20"/>
    </row>
    <row r="66" spans="1:4" ht="35.1" customHeight="1">
      <c r="A66" s="18" t="s">
        <v>98</v>
      </c>
      <c r="B66" s="20"/>
      <c r="C66" s="20"/>
      <c r="D66" s="20"/>
    </row>
    <row r="67" spans="1:4" ht="35.1" customHeight="1">
      <c r="A67" s="202" t="s">
        <v>100</v>
      </c>
      <c r="B67" s="202"/>
      <c r="C67" s="202"/>
      <c r="D67" s="202"/>
    </row>
    <row r="68" spans="1:4" ht="35.1" customHeight="1">
      <c r="A68" s="18" t="s">
        <v>101</v>
      </c>
      <c r="B68" s="19"/>
      <c r="C68" s="19"/>
      <c r="D68" s="20"/>
    </row>
    <row r="69" spans="1:4" ht="35.1" customHeight="1">
      <c r="A69" s="18" t="s">
        <v>145</v>
      </c>
      <c r="B69" s="20"/>
      <c r="C69" s="20"/>
      <c r="D69" s="20"/>
    </row>
    <row r="71" spans="1:4" ht="35.1" customHeight="1">
      <c r="A71" s="202" t="s">
        <v>102</v>
      </c>
      <c r="B71" s="202"/>
      <c r="C71" s="202"/>
      <c r="D71" s="202"/>
    </row>
    <row r="72" spans="1:4" ht="35.1" customHeight="1">
      <c r="A72" s="18" t="s">
        <v>102</v>
      </c>
      <c r="B72" s="19"/>
      <c r="C72" s="19"/>
      <c r="D72" s="20"/>
    </row>
    <row r="73" spans="1:4" ht="35.1" customHeight="1">
      <c r="A73" s="18" t="s">
        <v>102</v>
      </c>
      <c r="B73" s="20"/>
      <c r="C73" s="20"/>
      <c r="D73" s="20"/>
    </row>
    <row r="75" spans="1:4" ht="35.1" customHeight="1">
      <c r="A75" s="202" t="s">
        <v>103</v>
      </c>
      <c r="B75" s="202"/>
      <c r="C75" s="202"/>
      <c r="D75" s="202"/>
    </row>
    <row r="76" spans="1:4" ht="35.1" customHeight="1">
      <c r="A76" s="18" t="s">
        <v>103</v>
      </c>
      <c r="B76" s="19"/>
      <c r="C76" s="19"/>
      <c r="D76" s="20"/>
    </row>
    <row r="77" spans="1:4" ht="35.1" customHeight="1">
      <c r="A77" s="18" t="s">
        <v>103</v>
      </c>
      <c r="B77" s="20"/>
      <c r="C77" s="20"/>
      <c r="D77" s="20"/>
    </row>
    <row r="78" spans="1:4" ht="35.1" customHeight="1">
      <c r="A78" s="8" t="s">
        <v>80</v>
      </c>
    </row>
    <row r="79" spans="1:4" ht="35.1" customHeight="1">
      <c r="A79" s="205" t="s">
        <v>104</v>
      </c>
      <c r="B79" s="205"/>
      <c r="C79" s="205"/>
      <c r="D79" s="205"/>
    </row>
    <row r="80" spans="1:4" ht="35.1" customHeight="1">
      <c r="A80" s="18" t="s">
        <v>146</v>
      </c>
      <c r="B80" s="19"/>
      <c r="C80" s="19"/>
      <c r="D80" s="20"/>
    </row>
    <row r="81" spans="1:4" ht="35.1" customHeight="1">
      <c r="A81" s="18" t="s">
        <v>104</v>
      </c>
      <c r="B81" s="19"/>
      <c r="C81" s="19"/>
      <c r="D81" s="20"/>
    </row>
    <row r="82" spans="1:4" ht="35.1" customHeight="1">
      <c r="A82" s="18" t="s">
        <v>147</v>
      </c>
      <c r="B82" s="20"/>
      <c r="C82" s="20"/>
      <c r="D82" s="20"/>
    </row>
    <row r="83" spans="1:4" ht="35.1" customHeight="1">
      <c r="A83" s="8" t="s">
        <v>80</v>
      </c>
    </row>
    <row r="84" spans="1:4" ht="35.1" customHeight="1">
      <c r="A84" s="202" t="s">
        <v>105</v>
      </c>
      <c r="B84" s="202"/>
      <c r="C84" s="202"/>
      <c r="D84" s="202"/>
    </row>
    <row r="85" spans="1:4" ht="35.1" customHeight="1">
      <c r="A85" s="18" t="s">
        <v>106</v>
      </c>
      <c r="B85" s="19"/>
      <c r="C85" s="19"/>
      <c r="D85" s="20"/>
    </row>
    <row r="86" spans="1:4" ht="35.1" customHeight="1">
      <c r="A86" s="18" t="s">
        <v>148</v>
      </c>
      <c r="B86" s="20"/>
      <c r="C86" s="20"/>
      <c r="D86" s="20"/>
    </row>
    <row r="88" spans="1:4" ht="35.1" customHeight="1">
      <c r="A88" s="202" t="s">
        <v>107</v>
      </c>
      <c r="B88" s="202"/>
      <c r="C88" s="202"/>
      <c r="D88" s="202"/>
    </row>
    <row r="89" spans="1:4" ht="35.1" customHeight="1">
      <c r="A89" s="18" t="s">
        <v>107</v>
      </c>
      <c r="B89" s="19"/>
      <c r="C89" s="19"/>
      <c r="D89" s="20"/>
    </row>
    <row r="90" spans="1:4" ht="35.1" customHeight="1">
      <c r="A90" s="18" t="s">
        <v>107</v>
      </c>
      <c r="B90" s="20"/>
      <c r="C90" s="20"/>
      <c r="D90" s="20"/>
    </row>
    <row r="91" spans="1:4" ht="35.1" customHeight="1">
      <c r="A91" s="17" t="s">
        <v>149</v>
      </c>
      <c r="B91" s="22"/>
      <c r="C91" s="22"/>
      <c r="D91" s="22"/>
    </row>
    <row r="93" spans="1:4" ht="35.1" customHeight="1">
      <c r="A93" s="202" t="s">
        <v>108</v>
      </c>
      <c r="B93" s="202"/>
      <c r="C93" s="202"/>
      <c r="D93" s="202"/>
    </row>
    <row r="94" spans="1:4" ht="35.1" customHeight="1">
      <c r="A94" s="18" t="s">
        <v>151</v>
      </c>
      <c r="B94" s="19"/>
      <c r="C94" s="19"/>
      <c r="D94" s="20"/>
    </row>
    <row r="95" spans="1:4" ht="35.1" customHeight="1">
      <c r="A95" s="18" t="s">
        <v>150</v>
      </c>
      <c r="B95" s="20"/>
      <c r="C95" s="20"/>
      <c r="D95" s="20"/>
    </row>
    <row r="97" spans="1:4" ht="35.1" customHeight="1">
      <c r="A97" s="202" t="s">
        <v>109</v>
      </c>
      <c r="B97" s="202"/>
      <c r="C97" s="202"/>
      <c r="D97" s="202"/>
    </row>
    <row r="98" spans="1:4" ht="35.1" customHeight="1">
      <c r="A98" s="18" t="s">
        <v>152</v>
      </c>
      <c r="B98" s="19"/>
      <c r="C98" s="19"/>
      <c r="D98" s="20"/>
    </row>
    <row r="99" spans="1:4" ht="35.1" customHeight="1">
      <c r="A99" s="18" t="s">
        <v>109</v>
      </c>
      <c r="B99" s="20"/>
      <c r="C99" s="20"/>
      <c r="D99" s="20"/>
    </row>
    <row r="100" spans="1:4" ht="35.1" customHeight="1">
      <c r="A100" s="202" t="s">
        <v>110</v>
      </c>
      <c r="B100" s="202"/>
      <c r="C100" s="202"/>
      <c r="D100" s="202"/>
    </row>
    <row r="101" spans="1:4" ht="35.1" customHeight="1">
      <c r="A101" s="17" t="s">
        <v>111</v>
      </c>
      <c r="B101" s="16"/>
      <c r="C101" s="16"/>
      <c r="D101" s="16"/>
    </row>
    <row r="102" spans="1:4" ht="35.1" customHeight="1">
      <c r="A102" s="18" t="s">
        <v>111</v>
      </c>
      <c r="B102" s="19"/>
      <c r="C102" s="19"/>
      <c r="D102" s="20"/>
    </row>
    <row r="103" spans="1:4" ht="35.1" customHeight="1">
      <c r="A103" s="18" t="s">
        <v>111</v>
      </c>
      <c r="B103" s="20"/>
      <c r="C103" s="20"/>
      <c r="D103" s="20"/>
    </row>
    <row r="105" spans="1:4" ht="35.1" customHeight="1">
      <c r="A105" s="202" t="s">
        <v>112</v>
      </c>
      <c r="B105" s="202"/>
      <c r="C105" s="202"/>
      <c r="D105" s="202"/>
    </row>
    <row r="106" spans="1:4" ht="35.1" customHeight="1">
      <c r="A106" s="18" t="s">
        <v>112</v>
      </c>
      <c r="B106" s="19">
        <v>0</v>
      </c>
      <c r="C106" s="19">
        <v>0</v>
      </c>
      <c r="D106" s="20">
        <f>B106-C106</f>
        <v>0</v>
      </c>
    </row>
    <row r="107" spans="1:4" ht="35.1" customHeight="1">
      <c r="A107" s="18" t="s">
        <v>169</v>
      </c>
      <c r="B107" s="20">
        <f>SUM(B106)</f>
        <v>0</v>
      </c>
      <c r="C107" s="20">
        <f>SUM(C106)</f>
        <v>0</v>
      </c>
      <c r="D107" s="20">
        <f>B107-C107</f>
        <v>0</v>
      </c>
    </row>
    <row r="109" spans="1:4" ht="35.1" customHeight="1">
      <c r="A109" s="202" t="s">
        <v>113</v>
      </c>
      <c r="B109" s="202"/>
      <c r="C109" s="202"/>
      <c r="D109" s="202"/>
    </row>
    <row r="110" spans="1:4" ht="35.1" customHeight="1">
      <c r="A110" s="18" t="s">
        <v>113</v>
      </c>
      <c r="B110" s="19"/>
      <c r="C110" s="19"/>
      <c r="D110" s="20"/>
    </row>
    <row r="111" spans="1:4" ht="35.1" customHeight="1">
      <c r="A111" s="18" t="s">
        <v>113</v>
      </c>
      <c r="B111" s="20"/>
      <c r="C111" s="20"/>
      <c r="D111" s="20"/>
    </row>
    <row r="112" spans="1:4" ht="35.1" customHeight="1">
      <c r="A112" s="17" t="s">
        <v>170</v>
      </c>
      <c r="B112" s="22"/>
      <c r="C112" s="22"/>
      <c r="D112" s="22"/>
    </row>
    <row r="113" spans="1:4" ht="35.1" customHeight="1">
      <c r="A113" s="17" t="s">
        <v>114</v>
      </c>
      <c r="B113" s="24"/>
      <c r="C113" s="24"/>
      <c r="D113" s="24"/>
    </row>
    <row r="114" spans="1:4" ht="35.1" customHeight="1">
      <c r="A114" s="17" t="s">
        <v>115</v>
      </c>
      <c r="B114" s="24"/>
      <c r="C114" s="24"/>
      <c r="D114" s="24"/>
    </row>
    <row r="115" spans="1:4" ht="35.1" customHeight="1">
      <c r="A115" s="6"/>
      <c r="B115" s="11"/>
      <c r="C115" s="11"/>
      <c r="D115" s="11"/>
    </row>
    <row r="116" spans="1:4" ht="35.1" customHeight="1">
      <c r="A116" s="202" t="s">
        <v>116</v>
      </c>
      <c r="B116" s="202"/>
      <c r="C116" s="202"/>
      <c r="D116" s="202"/>
    </row>
    <row r="117" spans="1:4" ht="35.1" customHeight="1">
      <c r="A117" s="18" t="s">
        <v>116</v>
      </c>
      <c r="B117" s="19"/>
      <c r="C117" s="19"/>
      <c r="D117" s="20"/>
    </row>
    <row r="118" spans="1:4" ht="35.1" customHeight="1">
      <c r="A118" s="18" t="s">
        <v>116</v>
      </c>
      <c r="B118" s="20"/>
      <c r="C118" s="20"/>
      <c r="D118" s="20"/>
    </row>
    <row r="120" spans="1:4" ht="35.1" customHeight="1">
      <c r="A120" s="202" t="s">
        <v>117</v>
      </c>
      <c r="B120" s="202"/>
      <c r="C120" s="202"/>
      <c r="D120" s="202"/>
    </row>
    <row r="121" spans="1:4" ht="35.1" customHeight="1">
      <c r="A121" s="18" t="s">
        <v>117</v>
      </c>
      <c r="B121" s="19"/>
      <c r="C121" s="19"/>
      <c r="D121" s="20"/>
    </row>
    <row r="122" spans="1:4" ht="35.1" customHeight="1">
      <c r="A122" s="18" t="s">
        <v>117</v>
      </c>
      <c r="B122" s="20"/>
      <c r="C122" s="20"/>
      <c r="D122" s="20"/>
    </row>
    <row r="124" spans="1:4" ht="35.1" customHeight="1">
      <c r="A124" s="202" t="s">
        <v>118</v>
      </c>
      <c r="B124" s="202"/>
      <c r="C124" s="202"/>
      <c r="D124" s="202"/>
    </row>
    <row r="125" spans="1:4" ht="35.1" customHeight="1">
      <c r="A125" s="18" t="s">
        <v>118</v>
      </c>
      <c r="B125" s="19"/>
      <c r="C125" s="19"/>
      <c r="D125" s="20"/>
    </row>
    <row r="126" spans="1:4" ht="35.1" customHeight="1">
      <c r="A126" s="18" t="s">
        <v>171</v>
      </c>
      <c r="B126" s="20"/>
      <c r="C126" s="20"/>
      <c r="D126" s="20"/>
    </row>
    <row r="128" spans="1:4" ht="35.1" customHeight="1">
      <c r="A128" s="202" t="s">
        <v>119</v>
      </c>
      <c r="B128" s="202"/>
      <c r="C128" s="202"/>
      <c r="D128" s="202"/>
    </row>
    <row r="129" spans="1:4" ht="35.1" customHeight="1">
      <c r="A129" s="18" t="s">
        <v>120</v>
      </c>
      <c r="B129" s="19"/>
      <c r="C129" s="19"/>
      <c r="D129" s="20"/>
    </row>
    <row r="130" spans="1:4" ht="35.1" customHeight="1">
      <c r="A130" s="15" t="s">
        <v>172</v>
      </c>
      <c r="B130" s="21"/>
      <c r="C130" s="21"/>
      <c r="D130" s="21"/>
    </row>
    <row r="131" spans="1:4" ht="35.1" customHeight="1">
      <c r="A131" s="202" t="s">
        <v>121</v>
      </c>
      <c r="B131" s="202"/>
      <c r="C131" s="202"/>
      <c r="D131" s="202"/>
    </row>
    <row r="132" spans="1:4" ht="35.1" customHeight="1">
      <c r="A132" s="18" t="s">
        <v>121</v>
      </c>
      <c r="B132" s="19"/>
      <c r="C132" s="19"/>
      <c r="D132" s="20"/>
    </row>
    <row r="133" spans="1:4" ht="35.1" customHeight="1">
      <c r="A133" s="202" t="s">
        <v>122</v>
      </c>
      <c r="B133" s="202"/>
      <c r="C133" s="202"/>
      <c r="D133" s="202"/>
    </row>
    <row r="134" spans="1:4" ht="35.1" customHeight="1">
      <c r="A134" s="18" t="s">
        <v>122</v>
      </c>
      <c r="B134" s="19"/>
      <c r="C134" s="19"/>
      <c r="D134" s="20"/>
    </row>
    <row r="135" spans="1:4" ht="35.1" customHeight="1">
      <c r="A135" s="18" t="s">
        <v>122</v>
      </c>
      <c r="B135" s="20"/>
      <c r="C135" s="20"/>
      <c r="D135" s="20"/>
    </row>
    <row r="137" spans="1:4" ht="35.1" customHeight="1">
      <c r="A137" s="202" t="s">
        <v>123</v>
      </c>
      <c r="B137" s="202"/>
      <c r="C137" s="202"/>
      <c r="D137" s="202"/>
    </row>
    <row r="138" spans="1:4" ht="35.1" customHeight="1">
      <c r="A138" s="18" t="s">
        <v>131</v>
      </c>
      <c r="B138" s="19"/>
      <c r="C138" s="19"/>
      <c r="D138" s="20"/>
    </row>
    <row r="139" spans="1:4" ht="35.1" customHeight="1">
      <c r="A139" s="18" t="s">
        <v>123</v>
      </c>
      <c r="B139" s="20"/>
      <c r="C139" s="20"/>
      <c r="D139" s="20"/>
    </row>
    <row r="141" spans="1:4" ht="35.1" customHeight="1">
      <c r="A141" s="202" t="s">
        <v>124</v>
      </c>
      <c r="B141" s="202"/>
      <c r="C141" s="202"/>
      <c r="D141" s="202"/>
    </row>
    <row r="142" spans="1:4" ht="35.1" customHeight="1">
      <c r="A142" s="18" t="s">
        <v>124</v>
      </c>
      <c r="B142" s="19"/>
      <c r="C142" s="19"/>
      <c r="D142" s="20"/>
    </row>
    <row r="143" spans="1:4" ht="35.1" customHeight="1">
      <c r="A143" s="18" t="s">
        <v>124</v>
      </c>
      <c r="B143" s="20"/>
      <c r="C143" s="20"/>
      <c r="D143" s="20"/>
    </row>
    <row r="145" spans="1:4" ht="35.1" customHeight="1">
      <c r="A145" s="206" t="s">
        <v>125</v>
      </c>
      <c r="B145" s="206"/>
      <c r="C145" s="206"/>
      <c r="D145" s="206"/>
    </row>
    <row r="146" spans="1:4" ht="35.1" customHeight="1">
      <c r="A146" s="2" t="s">
        <v>125</v>
      </c>
      <c r="B146" s="3"/>
      <c r="C146" s="3"/>
      <c r="D146" s="4"/>
    </row>
    <row r="147" spans="1:4" ht="35.1" customHeight="1">
      <c r="A147" s="2" t="s">
        <v>154</v>
      </c>
      <c r="B147" s="4"/>
      <c r="C147" s="4"/>
      <c r="D147" s="4"/>
    </row>
    <row r="149" spans="1:4" ht="35.1" customHeight="1">
      <c r="A149" s="202" t="s">
        <v>126</v>
      </c>
      <c r="B149" s="202"/>
      <c r="C149" s="202"/>
      <c r="D149" s="202"/>
    </row>
    <row r="150" spans="1:4" ht="35.1" customHeight="1">
      <c r="A150" s="18" t="s">
        <v>126</v>
      </c>
      <c r="B150" s="19"/>
      <c r="C150" s="19"/>
      <c r="D150" s="20"/>
    </row>
    <row r="151" spans="1:4" ht="35.1" customHeight="1">
      <c r="A151" s="18" t="s">
        <v>126</v>
      </c>
      <c r="B151" s="20"/>
      <c r="C151" s="20"/>
      <c r="D151" s="20"/>
    </row>
    <row r="153" spans="1:4" ht="35.1" customHeight="1">
      <c r="A153" s="202" t="s">
        <v>127</v>
      </c>
      <c r="B153" s="202"/>
      <c r="C153" s="202"/>
      <c r="D153" s="202"/>
    </row>
    <row r="154" spans="1:4" ht="35.1" customHeight="1">
      <c r="A154" s="18" t="s">
        <v>156</v>
      </c>
      <c r="B154" s="19"/>
      <c r="C154" s="19"/>
      <c r="D154" s="20"/>
    </row>
    <row r="155" spans="1:4" ht="35.1" customHeight="1">
      <c r="A155" s="18" t="s">
        <v>155</v>
      </c>
      <c r="B155" s="20"/>
      <c r="C155" s="20"/>
      <c r="D155" s="20"/>
    </row>
    <row r="157" spans="1:4" ht="35.1" customHeight="1">
      <c r="A157" s="202" t="s">
        <v>128</v>
      </c>
      <c r="B157" s="202"/>
      <c r="C157" s="202"/>
      <c r="D157" s="202"/>
    </row>
    <row r="158" spans="1:4" ht="35.1" customHeight="1">
      <c r="A158" s="18" t="s">
        <v>128</v>
      </c>
      <c r="B158" s="19"/>
      <c r="C158" s="19"/>
      <c r="D158" s="20"/>
    </row>
    <row r="159" spans="1:4" ht="35.1" customHeight="1">
      <c r="A159" s="17" t="s">
        <v>129</v>
      </c>
      <c r="B159" s="20"/>
      <c r="C159" s="20"/>
      <c r="D159" s="20"/>
    </row>
    <row r="160" spans="1:4" ht="35.1" customHeight="1">
      <c r="A160" s="17" t="s">
        <v>130</v>
      </c>
      <c r="B160" s="24"/>
      <c r="C160" s="24"/>
      <c r="D160" s="24"/>
    </row>
    <row r="161" spans="1:4" ht="35.1" customHeight="1">
      <c r="A161" s="6"/>
      <c r="B161" s="11"/>
      <c r="C161" s="11"/>
      <c r="D161" s="11"/>
    </row>
    <row r="162" spans="1:4" ht="35.1" customHeight="1">
      <c r="A162" s="27" t="s">
        <v>132</v>
      </c>
      <c r="B162" s="21"/>
      <c r="C162" s="21"/>
      <c r="D162" s="21"/>
    </row>
    <row r="163" spans="1:4" ht="35.1" customHeight="1">
      <c r="A163" s="15" t="s">
        <v>153</v>
      </c>
      <c r="B163" s="21"/>
      <c r="C163" s="21"/>
      <c r="D163" s="21"/>
    </row>
    <row r="164" spans="1:4" ht="35.1" customHeight="1">
      <c r="A164" s="27" t="s">
        <v>173</v>
      </c>
      <c r="B164" s="21"/>
      <c r="C164" s="21"/>
      <c r="D164" s="21"/>
    </row>
  </sheetData>
  <mergeCells count="32">
    <mergeCell ref="A124:D124"/>
    <mergeCell ref="A153:D153"/>
    <mergeCell ref="A157:D157"/>
    <mergeCell ref="A67:D67"/>
    <mergeCell ref="A88:D88"/>
    <mergeCell ref="A93:D93"/>
    <mergeCell ref="A100:D100"/>
    <mergeCell ref="A105:D105"/>
    <mergeCell ref="A109:D109"/>
    <mergeCell ref="A116:D116"/>
    <mergeCell ref="A120:D120"/>
    <mergeCell ref="A141:D141"/>
    <mergeCell ref="A145:D145"/>
    <mergeCell ref="A149:D149"/>
    <mergeCell ref="A133:D133"/>
    <mergeCell ref="A137:D137"/>
    <mergeCell ref="A27:D27"/>
    <mergeCell ref="A1:D2"/>
    <mergeCell ref="A97:D97"/>
    <mergeCell ref="A128:D128"/>
    <mergeCell ref="A131:D131"/>
    <mergeCell ref="A71:D71"/>
    <mergeCell ref="A75:D75"/>
    <mergeCell ref="A79:D79"/>
    <mergeCell ref="A84:D84"/>
    <mergeCell ref="A13:D13"/>
    <mergeCell ref="A20:D20"/>
    <mergeCell ref="A48:D48"/>
    <mergeCell ref="A41:D41"/>
    <mergeCell ref="A34:D34"/>
    <mergeCell ref="A53:D53"/>
    <mergeCell ref="A64:D64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Sales</vt:lpstr>
      <vt:lpstr>Income &amp; Expenditure</vt:lpstr>
      <vt:lpstr>Cashflow</vt:lpstr>
      <vt:lpstr>Balance Sheet</vt:lpstr>
      <vt:lpstr>'Balance Sheet'!Print_Area</vt:lpstr>
      <vt:lpstr>'Income &amp; Expenditure'!Print_Area</vt:lpstr>
      <vt:lpstr>Sales!Print_Area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Koko</dc:creator>
  <cp:lastModifiedBy>GLOBAL</cp:lastModifiedBy>
  <cp:lastPrinted>2022-10-12T01:06:44Z</cp:lastPrinted>
  <dcterms:created xsi:type="dcterms:W3CDTF">2020-09-03T13:56:43Z</dcterms:created>
  <dcterms:modified xsi:type="dcterms:W3CDTF">2022-10-12T01:06:52Z</dcterms:modified>
</cp:coreProperties>
</file>