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/>
  <xr:revisionPtr revIDLastSave="0" documentId="13_ncr:1_{199BD697-4055-4322-8003-BA02F399339A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Wedding Budget" sheetId="5" r:id="rId1"/>
    <sheet name="Apparel-Entertainement" sheetId="6" r:id="rId2"/>
    <sheet name="Decorations-travel" sheetId="7" r:id="rId3"/>
  </sheets>
  <definedNames>
    <definedName name="Apparel_Total_act">#REF!</definedName>
    <definedName name="Apparel_Total_est">#REF!</definedName>
    <definedName name="Decorations_Total_act">#REF!</definedName>
    <definedName name="Decorations_Total_est">#REF!</definedName>
    <definedName name="Flowers_Total_act">#REF!</definedName>
    <definedName name="Flowers_Total_est">#REF!</definedName>
    <definedName name="Gifts_Total_act">#REF!</definedName>
    <definedName name="Gifts_Total_est">#REF!</definedName>
    <definedName name="Music_Entertainment_Total_act">#REF!</definedName>
    <definedName name="Music_Entertainment_Total_est">#REF!</definedName>
    <definedName name="Other_Expenses_Total_act">#REF!</definedName>
    <definedName name="Other_Expenses_Total_est">#REF!</definedName>
    <definedName name="Photography_Total_act">#REF!</definedName>
    <definedName name="Photography_Total_est">#REF!</definedName>
    <definedName name="_xlnm.Print_Area" localSheetId="1">'Apparel-Entertainement'!$A$1:$D$47</definedName>
    <definedName name="_xlnm.Print_Area" localSheetId="2">'Decorations-travel'!$A$1:$D$47</definedName>
    <definedName name="Printing__Stationery_Total_act">#REF!</definedName>
    <definedName name="Printing__Stationery_Total_est">#REF!</definedName>
    <definedName name="Reception_Total_act">#REF!</definedName>
    <definedName name="Reception_Total_est">#REF!</definedName>
    <definedName name="Travel_Transportation_Total_act">#REF!</definedName>
    <definedName name="Travel_Transportation_Total_e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7" i="7" l="1"/>
  <c r="B47" i="7"/>
  <c r="D47" i="7"/>
  <c r="C38" i="7"/>
  <c r="B38" i="7"/>
  <c r="C31" i="7"/>
  <c r="B31" i="7"/>
  <c r="C23" i="7"/>
  <c r="B23" i="7"/>
  <c r="C12" i="7"/>
  <c r="B12" i="7"/>
  <c r="C47" i="6"/>
  <c r="B47" i="6"/>
  <c r="C39" i="6"/>
  <c r="B39" i="6"/>
  <c r="C28" i="6"/>
  <c r="B28" i="6"/>
  <c r="C23" i="6"/>
  <c r="B23" i="6"/>
  <c r="C13" i="6"/>
  <c r="B13" i="6"/>
  <c r="C4" i="5"/>
</calcChain>
</file>

<file path=xl/sharedStrings.xml><?xml version="1.0" encoding="utf-8"?>
<sst xmlns="http://schemas.openxmlformats.org/spreadsheetml/2006/main" count="133" uniqueCount="86">
  <si>
    <t>Decorations</t>
  </si>
  <si>
    <t>Flowers</t>
  </si>
  <si>
    <t>Candles</t>
  </si>
  <si>
    <t>Lighting</t>
  </si>
  <si>
    <t>Balloons</t>
  </si>
  <si>
    <t>Gifts</t>
  </si>
  <si>
    <t>Total Expenses</t>
  </si>
  <si>
    <t>Reception</t>
  </si>
  <si>
    <t>Parking</t>
  </si>
  <si>
    <t>Taxis</t>
  </si>
  <si>
    <t>Cake</t>
  </si>
  <si>
    <t>Bouquets</t>
  </si>
  <si>
    <t>Ceremony</t>
  </si>
  <si>
    <t>Invitations</t>
  </si>
  <si>
    <t>Announcements</t>
  </si>
  <si>
    <t>Programs</t>
  </si>
  <si>
    <t>Photography</t>
  </si>
  <si>
    <t>Formals</t>
  </si>
  <si>
    <t>Videography</t>
  </si>
  <si>
    <t>Officiant</t>
  </si>
  <si>
    <t>Apparel</t>
  </si>
  <si>
    <t>Favors</t>
  </si>
  <si>
    <t>Attendants</t>
  </si>
  <si>
    <t>Parents</t>
  </si>
  <si>
    <t>Other Expenses</t>
  </si>
  <si>
    <t>Boutonnières</t>
  </si>
  <si>
    <t>Corsages</t>
  </si>
  <si>
    <t>Readers/other participants</t>
  </si>
  <si>
    <t>Musicians for ceremony</t>
  </si>
  <si>
    <t>Band/DJ for reception</t>
  </si>
  <si>
    <t>Extra prints</t>
  </si>
  <si>
    <t>Photo albums</t>
  </si>
  <si>
    <t>Tables and chairs</t>
  </si>
  <si>
    <t>Staff and gratuities</t>
  </si>
  <si>
    <t>Thank-You cards</t>
  </si>
  <si>
    <t>Personal stationery</t>
  </si>
  <si>
    <t>Guest book</t>
  </si>
  <si>
    <t>Reception napkins</t>
  </si>
  <si>
    <t>Wedding coordinator</t>
  </si>
  <si>
    <t>Engagement party</t>
  </si>
  <si>
    <t>Bachelor/ette parties</t>
  </si>
  <si>
    <t>Room/hall fees</t>
  </si>
  <si>
    <t>Limousines/trolleys</t>
  </si>
  <si>
    <t>Church/ceremony site fee</t>
  </si>
  <si>
    <t>Apparel Total</t>
  </si>
  <si>
    <t>Wedding Date:</t>
  </si>
  <si>
    <t>Days Remaining:</t>
  </si>
  <si>
    <t>Printing</t>
  </si>
  <si>
    <t>Other</t>
  </si>
  <si>
    <t>Printing/Stationery</t>
  </si>
  <si>
    <t>Bows for seating</t>
  </si>
  <si>
    <t>Photography Total</t>
  </si>
  <si>
    <t>Reception Total</t>
  </si>
  <si>
    <t>Other Expenses Total</t>
  </si>
  <si>
    <t>Flowers Total</t>
  </si>
  <si>
    <t>Gifts Total</t>
  </si>
  <si>
    <t>Decorations Total</t>
  </si>
  <si>
    <t>Centerpieces</t>
  </si>
  <si>
    <t>Reception*</t>
  </si>
  <si>
    <t>Decorations*</t>
  </si>
  <si>
    <t>Printing /Stationery Total</t>
  </si>
  <si>
    <t>Music/Entertainment</t>
  </si>
  <si>
    <t>Music/Entertainment Total</t>
  </si>
  <si>
    <t>Travel/Transportation</t>
  </si>
  <si>
    <t>Travel/Transportation Total</t>
  </si>
  <si>
    <t>Music</t>
  </si>
  <si>
    <t>Travel</t>
  </si>
  <si>
    <t>CATEGORY</t>
  </si>
  <si>
    <t>ESTIMATED</t>
  </si>
  <si>
    <t>ACTUAL</t>
  </si>
  <si>
    <t>OVER/UNDER</t>
  </si>
  <si>
    <t>Engagement ring(s)</t>
  </si>
  <si>
    <t>Spouse-to-be 1 ring</t>
  </si>
  <si>
    <t>Spouse-to-be 1 gown/tuxedo</t>
  </si>
  <si>
    <t>Spouse-to-be 1 veil/headpiece</t>
  </si>
  <si>
    <t>Spouse-to-be 1 shoes</t>
  </si>
  <si>
    <t>Spouse-to-be 1 jewelry</t>
  </si>
  <si>
    <t>Spouse-to-be 1 hosiery</t>
  </si>
  <si>
    <t>Spouse-to-be 1</t>
  </si>
  <si>
    <t>Spouse-to-be 2</t>
  </si>
  <si>
    <t>WEDDING BUDGET</t>
  </si>
  <si>
    <t>Wedding budget Summary</t>
  </si>
  <si>
    <t>APPAREL</t>
  </si>
  <si>
    <t>Food &amp; Drinks</t>
  </si>
  <si>
    <t>Flower Baskets</t>
  </si>
  <si>
    <t>Floral Glass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</si>
</sst>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mmmm\ d\,\ yyyy;@"/>
    <numFmt numFmtId="165" formatCode="#,##0.00_);\(#,##0.00\)"/>
  </numFmts>
  <fonts count="22" x14ac:knownFonts="1">
    <font>
      <sz val="10"/>
      <name val="Cambria"/>
      <family val="2"/>
      <scheme val="minor"/>
    </font>
    <font>
      <b/>
      <sz val="10"/>
      <color theme="3"/>
      <name val="Cambria"/>
      <family val="2"/>
      <scheme val="minor"/>
    </font>
    <font>
      <sz val="10"/>
      <color theme="1"/>
      <name val="Cambria"/>
      <family val="2"/>
      <scheme val="minor"/>
    </font>
    <font>
      <b/>
      <sz val="11.5"/>
      <color theme="3"/>
      <name val="Cambria"/>
      <family val="2"/>
      <scheme val="minor"/>
    </font>
    <font>
      <i/>
      <sz val="10"/>
      <color theme="1" tint="0.24994659260841701"/>
      <name val="Cambria"/>
      <family val="2"/>
      <scheme val="major"/>
    </font>
    <font>
      <sz val="26"/>
      <color theme="3"/>
      <name val="Cambria"/>
      <family val="2"/>
      <scheme val="major"/>
    </font>
    <font>
      <sz val="10"/>
      <name val="Century Gothic"/>
      <family val="2"/>
    </font>
    <font>
      <sz val="10"/>
      <color theme="1"/>
      <name val="Century Gothic"/>
      <family val="2"/>
    </font>
    <font>
      <sz val="12"/>
      <color theme="3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sz val="12"/>
      <color theme="3" tint="0.249977111117893"/>
      <name val="Century Gothic"/>
      <family val="2"/>
    </font>
    <font>
      <b/>
      <sz val="16"/>
      <color theme="3" tint="0.249977111117893"/>
      <name val="Century Gothic"/>
      <family val="2"/>
    </font>
    <font>
      <sz val="12"/>
      <color theme="3" tint="0.249977111117893"/>
      <name val="Century Gothic"/>
      <family val="2"/>
    </font>
    <font>
      <sz val="10"/>
      <color theme="3" tint="0.249977111117893"/>
      <name val="Century Gothic"/>
      <family val="2"/>
    </font>
    <font>
      <i/>
      <sz val="10"/>
      <color theme="1" tint="0.24994659260841701"/>
      <name val="Century Gothic"/>
      <family val="2"/>
    </font>
    <font>
      <b/>
      <sz val="18"/>
      <color theme="3" tint="0.249977111117893"/>
      <name val="Century Gothic"/>
      <family val="2"/>
    </font>
    <font>
      <b/>
      <sz val="14"/>
      <color theme="3" tint="0.249977111117893"/>
      <name val="Century Gothic"/>
      <family val="2"/>
    </font>
    <font>
      <sz val="14"/>
      <color theme="3" tint="0.249977111117893"/>
      <name val="Century Gothic"/>
      <family val="2"/>
    </font>
    <font>
      <b/>
      <sz val="40"/>
      <color theme="3" tint="0.249977111117893"/>
      <name val="Gadugi"/>
      <family val="2"/>
    </font>
    <font>
      <b/>
      <sz val="38"/>
      <color theme="3" tint="0.249977111117893"/>
      <name val="Gadug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EDF4F9"/>
        <bgColor indexed="64"/>
      </patternFill>
    </fill>
  </fills>
  <borders count="20">
    <border>
      <left/>
      <right/>
      <top/>
      <bottom/>
      <diagonal/>
    </border>
    <border>
      <left style="thin">
        <color theme="3" tint="0.89999084444715716"/>
      </left>
      <right style="thin">
        <color theme="3" tint="0.89999084444715716"/>
      </right>
      <top style="thin">
        <color theme="3" tint="0.89999084444715716"/>
      </top>
      <bottom style="thin">
        <color theme="3" tint="0.89999084444715716"/>
      </bottom>
      <diagonal/>
    </border>
    <border>
      <left style="thin">
        <color theme="3" tint="0.89999084444715716"/>
      </left>
      <right/>
      <top style="thin">
        <color theme="3" tint="0.89999084444715716"/>
      </top>
      <bottom style="thin">
        <color theme="3" tint="0.89999084444715716"/>
      </bottom>
      <diagonal/>
    </border>
    <border>
      <left/>
      <right style="thin">
        <color theme="3" tint="0.89999084444715716"/>
      </right>
      <top style="thin">
        <color theme="3" tint="0.89999084444715716"/>
      </top>
      <bottom style="thin">
        <color theme="3" tint="0.89999084444715716"/>
      </bottom>
      <diagonal/>
    </border>
    <border>
      <left/>
      <right style="thin">
        <color theme="3" tint="0.89999084444715716"/>
      </right>
      <top/>
      <bottom style="thin">
        <color theme="3" tint="0.89999084444715716"/>
      </bottom>
      <diagonal/>
    </border>
    <border>
      <left style="thin">
        <color theme="3" tint="0.89999084444715716"/>
      </left>
      <right style="thin">
        <color theme="3" tint="0.89999084444715716"/>
      </right>
      <top/>
      <bottom style="thin">
        <color theme="3" tint="0.89999084444715716"/>
      </bottom>
      <diagonal/>
    </border>
    <border>
      <left style="thin">
        <color theme="3" tint="0.89999084444715716"/>
      </left>
      <right/>
      <top/>
      <bottom style="thin">
        <color theme="3" tint="0.89999084444715716"/>
      </bottom>
      <diagonal/>
    </border>
    <border>
      <left/>
      <right style="thin">
        <color theme="3" tint="0.89999084444715716"/>
      </right>
      <top style="thin">
        <color theme="3" tint="0.89999084444715716"/>
      </top>
      <bottom/>
      <diagonal/>
    </border>
    <border>
      <left style="thin">
        <color theme="3" tint="0.89999084444715716"/>
      </left>
      <right style="thin">
        <color theme="3" tint="0.89999084444715716"/>
      </right>
      <top style="thin">
        <color theme="3" tint="0.89999084444715716"/>
      </top>
      <bottom/>
      <diagonal/>
    </border>
    <border>
      <left style="thin">
        <color theme="3" tint="0.89999084444715716"/>
      </left>
      <right/>
      <top style="thin">
        <color theme="3" tint="0.89999084444715716"/>
      </top>
      <bottom/>
      <diagonal/>
    </border>
    <border>
      <left/>
      <right/>
      <top style="thin">
        <color theme="3" tint="0.89999084444715716"/>
      </top>
      <bottom style="thin">
        <color theme="3" tint="0.89999084444715716"/>
      </bottom>
      <diagonal/>
    </border>
    <border>
      <left style="thin">
        <color rgb="FFE6F0F6"/>
      </left>
      <right style="thin">
        <color rgb="FFE6F0F6"/>
      </right>
      <top style="thin">
        <color rgb="FFE6F0F6"/>
      </top>
      <bottom style="thin">
        <color rgb="FFE6F0F6"/>
      </bottom>
      <diagonal/>
    </border>
    <border>
      <left/>
      <right style="thin">
        <color rgb="FFE6F0F6"/>
      </right>
      <top/>
      <bottom style="thin">
        <color rgb="FFE6F0F6"/>
      </bottom>
      <diagonal/>
    </border>
    <border>
      <left style="thin">
        <color rgb="FFE6F0F6"/>
      </left>
      <right style="thin">
        <color rgb="FFE6F0F6"/>
      </right>
      <top/>
      <bottom style="thin">
        <color rgb="FFE6F0F6"/>
      </bottom>
      <diagonal/>
    </border>
    <border>
      <left style="thin">
        <color rgb="FFE6F0F6"/>
      </left>
      <right/>
      <top/>
      <bottom style="thin">
        <color rgb="FFE6F0F6"/>
      </bottom>
      <diagonal/>
    </border>
    <border>
      <left/>
      <right style="thin">
        <color rgb="FFE6F0F6"/>
      </right>
      <top style="thin">
        <color rgb="FFE6F0F6"/>
      </top>
      <bottom style="thin">
        <color rgb="FFE6F0F6"/>
      </bottom>
      <diagonal/>
    </border>
    <border>
      <left style="thin">
        <color rgb="FFE6F0F6"/>
      </left>
      <right/>
      <top style="thin">
        <color rgb="FFE6F0F6"/>
      </top>
      <bottom style="thin">
        <color rgb="FFE6F0F6"/>
      </bottom>
      <diagonal/>
    </border>
    <border>
      <left/>
      <right style="thin">
        <color rgb="FFE6F0F6"/>
      </right>
      <top style="thin">
        <color rgb="FFE6F0F6"/>
      </top>
      <bottom/>
      <diagonal/>
    </border>
    <border>
      <left style="thin">
        <color rgb="FFE6F0F6"/>
      </left>
      <right style="thin">
        <color rgb="FFE6F0F6"/>
      </right>
      <top style="thin">
        <color rgb="FFE6F0F6"/>
      </top>
      <bottom/>
      <diagonal/>
    </border>
    <border>
      <left style="thin">
        <color rgb="FFE6F0F6"/>
      </left>
      <right/>
      <top style="thin">
        <color rgb="FFE6F0F6"/>
      </top>
      <bottom/>
      <diagonal/>
    </border>
  </borders>
  <cellStyleXfs count="8">
    <xf numFmtId="4" fontId="0" fillId="0" borderId="0"/>
    <xf numFmtId="0" fontId="1" fillId="0" borderId="0" applyNumberFormat="0" applyFill="0" applyProtection="0">
      <alignment vertical="center"/>
    </xf>
    <xf numFmtId="0" fontId="1" fillId="5" borderId="0" applyNumberFormat="0" applyBorder="0" applyProtection="0">
      <alignment vertical="center"/>
    </xf>
    <xf numFmtId="0" fontId="3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1" fillId="4" borderId="0" applyNumberFormat="0" applyAlignment="0" applyProtection="0"/>
    <xf numFmtId="4" fontId="2" fillId="3" borderId="0" applyBorder="0" applyProtection="0">
      <alignment horizontal="right" indent="1"/>
    </xf>
    <xf numFmtId="0" fontId="5" fillId="0" borderId="0" applyNumberFormat="0" applyFill="0" applyBorder="0" applyProtection="0">
      <alignment vertical="center"/>
    </xf>
  </cellStyleXfs>
  <cellXfs count="83">
    <xf numFmtId="4" fontId="0" fillId="0" borderId="0" xfId="0"/>
    <xf numFmtId="4" fontId="10" fillId="2" borderId="0" xfId="0" applyFont="1" applyFill="1"/>
    <xf numFmtId="4" fontId="6" fillId="2" borderId="0" xfId="0" applyFont="1" applyFill="1"/>
    <xf numFmtId="4" fontId="6" fillId="2" borderId="0" xfId="0" applyFont="1" applyFill="1" applyAlignment="1">
      <alignment horizontal="center"/>
    </xf>
    <xf numFmtId="4" fontId="6" fillId="2" borderId="0" xfId="0" applyFont="1" applyFill="1" applyAlignment="1">
      <alignment horizontal="center" vertical="center"/>
    </xf>
    <xf numFmtId="4" fontId="8" fillId="2" borderId="0" xfId="7" applyNumberFormat="1" applyFont="1" applyFill="1" applyAlignment="1">
      <alignment horizontal="center" vertical="center"/>
    </xf>
    <xf numFmtId="4" fontId="11" fillId="2" borderId="0" xfId="0" applyFont="1" applyFill="1" applyAlignment="1">
      <alignment horizontal="center" vertical="center"/>
    </xf>
    <xf numFmtId="4" fontId="15" fillId="2" borderId="0" xfId="0" applyFont="1" applyFill="1" applyAlignment="1">
      <alignment horizontal="center" vertical="center"/>
    </xf>
    <xf numFmtId="4" fontId="8" fillId="2" borderId="0" xfId="7" applyNumberFormat="1" applyFont="1" applyFill="1" applyAlignment="1">
      <alignment horizontal="left" vertical="center" indent="1"/>
    </xf>
    <xf numFmtId="4" fontId="6" fillId="2" borderId="0" xfId="0" applyFont="1" applyFill="1" applyAlignment="1">
      <alignment horizontal="left" vertical="center" indent="1"/>
    </xf>
    <xf numFmtId="0" fontId="6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/>
    </xf>
    <xf numFmtId="39" fontId="6" fillId="2" borderId="1" xfId="0" applyNumberFormat="1" applyFont="1" applyFill="1" applyBorder="1" applyAlignment="1">
      <alignment horizontal="center" vertical="center"/>
    </xf>
    <xf numFmtId="39" fontId="6" fillId="2" borderId="2" xfId="0" applyNumberFormat="1" applyFont="1" applyFill="1" applyBorder="1" applyAlignment="1">
      <alignment horizontal="center" vertical="center"/>
    </xf>
    <xf numFmtId="39" fontId="14" fillId="2" borderId="1" xfId="0" applyNumberFormat="1" applyFont="1" applyFill="1" applyBorder="1" applyAlignment="1">
      <alignment horizontal="center" vertical="center"/>
    </xf>
    <xf numFmtId="4" fontId="14" fillId="2" borderId="0" xfId="0" applyFont="1" applyFill="1"/>
    <xf numFmtId="4" fontId="6" fillId="2" borderId="3" xfId="0" applyFont="1" applyFill="1" applyBorder="1" applyAlignment="1">
      <alignment horizontal="left" vertical="center" wrapText="1" indent="2"/>
    </xf>
    <xf numFmtId="0" fontId="6" fillId="2" borderId="3" xfId="0" applyNumberFormat="1" applyFont="1" applyFill="1" applyBorder="1" applyAlignment="1">
      <alignment horizontal="left" vertical="center" wrapText="1" indent="2"/>
    </xf>
    <xf numFmtId="0" fontId="6" fillId="2" borderId="0" xfId="0" applyNumberFormat="1" applyFont="1" applyFill="1" applyAlignment="1">
      <alignment horizontal="left" vertical="center" indent="2"/>
    </xf>
    <xf numFmtId="4" fontId="6" fillId="2" borderId="1" xfId="0" applyFont="1" applyFill="1" applyBorder="1" applyAlignment="1">
      <alignment horizontal="left" vertical="center" wrapText="1" indent="2"/>
    </xf>
    <xf numFmtId="0" fontId="6" fillId="2" borderId="1" xfId="0" applyNumberFormat="1" applyFont="1" applyFill="1" applyBorder="1" applyAlignment="1">
      <alignment horizontal="left" vertical="center" wrapText="1" indent="2"/>
    </xf>
    <xf numFmtId="0" fontId="6" fillId="2" borderId="1" xfId="0" applyNumberFormat="1" applyFont="1" applyFill="1" applyBorder="1" applyAlignment="1">
      <alignment horizontal="left" vertical="center" indent="2"/>
    </xf>
    <xf numFmtId="0" fontId="6" fillId="2" borderId="0" xfId="0" applyNumberFormat="1" applyFont="1" applyFill="1" applyAlignment="1">
      <alignment horizontal="left" vertical="center" wrapText="1" indent="2"/>
    </xf>
    <xf numFmtId="0" fontId="14" fillId="2" borderId="1" xfId="0" applyNumberFormat="1" applyFont="1" applyFill="1" applyBorder="1" applyAlignment="1">
      <alignment horizontal="left" vertical="center" wrapText="1" indent="2"/>
    </xf>
    <xf numFmtId="4" fontId="6" fillId="2" borderId="0" xfId="0" applyFont="1" applyFill="1" applyAlignment="1">
      <alignment horizontal="left" indent="2"/>
    </xf>
    <xf numFmtId="4" fontId="14" fillId="2" borderId="1" xfId="0" applyFont="1" applyFill="1" applyBorder="1" applyAlignment="1">
      <alignment horizontal="left" vertical="center" indent="2"/>
    </xf>
    <xf numFmtId="4" fontId="14" fillId="2" borderId="1" xfId="0" applyFont="1" applyFill="1" applyBorder="1" applyAlignment="1">
      <alignment horizontal="center" vertical="center"/>
    </xf>
    <xf numFmtId="0" fontId="14" fillId="2" borderId="7" xfId="0" applyNumberFormat="1" applyFont="1" applyFill="1" applyBorder="1" applyAlignment="1">
      <alignment horizontal="left" vertical="center" indent="2"/>
    </xf>
    <xf numFmtId="39" fontId="14" fillId="2" borderId="8" xfId="0" applyNumberFormat="1" applyFont="1" applyFill="1" applyBorder="1" applyAlignment="1">
      <alignment horizontal="center" vertical="center"/>
    </xf>
    <xf numFmtId="39" fontId="14" fillId="2" borderId="9" xfId="0" applyNumberFormat="1" applyFont="1" applyFill="1" applyBorder="1" applyAlignment="1">
      <alignment horizontal="center" vertical="center"/>
    </xf>
    <xf numFmtId="4" fontId="14" fillId="2" borderId="4" xfId="0" applyFont="1" applyFill="1" applyBorder="1" applyAlignment="1">
      <alignment horizontal="left" vertical="center" indent="2"/>
    </xf>
    <xf numFmtId="4" fontId="14" fillId="2" borderId="5" xfId="0" applyFont="1" applyFill="1" applyBorder="1" applyAlignment="1">
      <alignment horizontal="center" vertical="center"/>
    </xf>
    <xf numFmtId="4" fontId="14" fillId="2" borderId="6" xfId="0" applyFont="1" applyFill="1" applyBorder="1" applyAlignment="1">
      <alignment horizontal="center" vertical="center"/>
    </xf>
    <xf numFmtId="0" fontId="16" fillId="2" borderId="0" xfId="4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 wrapText="1"/>
    </xf>
    <xf numFmtId="4" fontId="6" fillId="2" borderId="0" xfId="0" applyFont="1" applyFill="1" applyAlignment="1">
      <alignment horizontal="left" vertical="center" indent="2"/>
    </xf>
    <xf numFmtId="0" fontId="16" fillId="2" borderId="0" xfId="4" applyFont="1" applyFill="1" applyAlignment="1">
      <alignment horizontal="left" vertical="center" indent="2"/>
    </xf>
    <xf numFmtId="0" fontId="7" fillId="2" borderId="0" xfId="0" applyNumberFormat="1" applyFont="1" applyFill="1" applyAlignment="1">
      <alignment horizontal="left" vertical="center" wrapText="1" indent="2"/>
    </xf>
    <xf numFmtId="4" fontId="14" fillId="2" borderId="0" xfId="0" applyFont="1" applyFill="1" applyAlignment="1">
      <alignment horizontal="center" vertical="center"/>
    </xf>
    <xf numFmtId="0" fontId="13" fillId="6" borderId="2" xfId="3" applyFont="1" applyFill="1" applyBorder="1" applyAlignment="1">
      <alignment horizontal="center" vertical="center" wrapText="1"/>
    </xf>
    <xf numFmtId="0" fontId="13" fillId="6" borderId="10" xfId="3" applyFont="1" applyFill="1" applyBorder="1" applyAlignment="1">
      <alignment horizontal="center" vertical="center" wrapText="1"/>
    </xf>
    <xf numFmtId="0" fontId="13" fillId="6" borderId="3" xfId="3" applyFont="1" applyFill="1" applyBorder="1" applyAlignment="1">
      <alignment horizontal="center" vertical="center" wrapText="1"/>
    </xf>
    <xf numFmtId="164" fontId="14" fillId="2" borderId="11" xfId="0" applyNumberFormat="1" applyFont="1" applyFill="1" applyBorder="1" applyAlignment="1">
      <alignment horizontal="center" vertical="center"/>
    </xf>
    <xf numFmtId="0" fontId="14" fillId="2" borderId="11" xfId="0" applyNumberFormat="1" applyFont="1" applyFill="1" applyBorder="1" applyAlignment="1">
      <alignment horizontal="center" vertical="center"/>
    </xf>
    <xf numFmtId="4" fontId="13" fillId="7" borderId="11" xfId="7" applyNumberFormat="1" applyFont="1" applyFill="1" applyBorder="1" applyAlignment="1">
      <alignment horizontal="center" vertical="center"/>
    </xf>
    <xf numFmtId="0" fontId="12" fillId="7" borderId="12" xfId="1" applyNumberFormat="1" applyFont="1" applyFill="1" applyBorder="1" applyAlignment="1" applyProtection="1">
      <alignment horizontal="left" vertical="center" indent="1"/>
    </xf>
    <xf numFmtId="39" fontId="12" fillId="7" borderId="13" xfId="1" applyNumberFormat="1" applyFont="1" applyFill="1" applyBorder="1" applyAlignment="1">
      <alignment horizontal="center" vertical="center"/>
    </xf>
    <xf numFmtId="39" fontId="12" fillId="7" borderId="14" xfId="1" applyNumberFormat="1" applyFont="1" applyFill="1" applyBorder="1" applyAlignment="1">
      <alignment horizontal="center" vertical="center"/>
    </xf>
    <xf numFmtId="4" fontId="10" fillId="2" borderId="15" xfId="0" applyFont="1" applyFill="1" applyBorder="1" applyAlignment="1">
      <alignment horizontal="left" vertical="center" indent="1"/>
    </xf>
    <xf numFmtId="4" fontId="9" fillId="2" borderId="11" xfId="6" applyFont="1" applyFill="1" applyBorder="1" applyAlignment="1">
      <alignment horizontal="center" vertical="center"/>
    </xf>
    <xf numFmtId="4" fontId="9" fillId="2" borderId="16" xfId="6" applyFont="1" applyFill="1" applyBorder="1" applyAlignment="1">
      <alignment horizontal="center" vertical="center"/>
    </xf>
    <xf numFmtId="4" fontId="18" fillId="2" borderId="17" xfId="0" applyFont="1" applyFill="1" applyBorder="1" applyAlignment="1">
      <alignment horizontal="left" vertical="center" indent="1"/>
    </xf>
    <xf numFmtId="39" fontId="18" fillId="2" borderId="18" xfId="0" applyNumberFormat="1" applyFont="1" applyFill="1" applyBorder="1" applyAlignment="1">
      <alignment horizontal="center" vertical="center"/>
    </xf>
    <xf numFmtId="39" fontId="18" fillId="2" borderId="19" xfId="0" applyNumberFormat="1" applyFont="1" applyFill="1" applyBorder="1" applyAlignment="1">
      <alignment horizontal="center" vertical="center"/>
    </xf>
    <xf numFmtId="4" fontId="19" fillId="2" borderId="0" xfId="0" applyFont="1" applyFill="1" applyAlignment="1">
      <alignment horizontal="center" vertical="center"/>
    </xf>
    <xf numFmtId="39" fontId="18" fillId="7" borderId="11" xfId="0" applyNumberFormat="1" applyFont="1" applyFill="1" applyBorder="1" applyAlignment="1">
      <alignment horizontal="left" vertical="center" indent="1"/>
    </xf>
    <xf numFmtId="164" fontId="18" fillId="7" borderId="11" xfId="0" applyNumberFormat="1" applyFont="1" applyFill="1" applyBorder="1" applyAlignment="1">
      <alignment horizontal="left" vertical="center" indent="1"/>
    </xf>
    <xf numFmtId="4" fontId="20" fillId="6" borderId="11" xfId="0" applyFont="1" applyFill="1" applyBorder="1" applyAlignment="1">
      <alignment horizontal="right" vertical="center" indent="6"/>
    </xf>
    <xf numFmtId="4" fontId="21" fillId="6" borderId="11" xfId="0" applyFont="1" applyFill="1" applyBorder="1" applyAlignment="1">
      <alignment horizontal="right" vertical="center" indent="6"/>
    </xf>
    <xf numFmtId="4" fontId="21" fillId="6" borderId="1" xfId="0" applyFont="1" applyFill="1" applyBorder="1" applyAlignment="1">
      <alignment horizontal="right" vertical="center" indent="6"/>
    </xf>
    <xf numFmtId="4" fontId="17" fillId="6" borderId="2" xfId="0" applyFont="1" applyFill="1" applyBorder="1" applyAlignment="1">
      <alignment horizontal="center" vertical="center"/>
    </xf>
    <xf numFmtId="4" fontId="17" fillId="6" borderId="10" xfId="0" applyFont="1" applyFill="1" applyBorder="1" applyAlignment="1">
      <alignment horizontal="center" vertical="center"/>
    </xf>
    <xf numFmtId="4" fontId="17" fillId="6" borderId="3" xfId="0" applyFont="1" applyFill="1" applyBorder="1" applyAlignment="1">
      <alignment horizontal="center" vertical="center"/>
    </xf>
    <xf numFmtId="4" fontId="14" fillId="2" borderId="11" xfId="0" applyFont="1" applyFill="1" applyBorder="1" applyAlignment="1">
      <alignment horizontal="left" vertical="center" indent="2"/>
    </xf>
    <xf numFmtId="4" fontId="14" fillId="2" borderId="11" xfId="0" applyFont="1" applyFill="1" applyBorder="1" applyAlignment="1">
      <alignment horizontal="center" vertical="center"/>
    </xf>
    <xf numFmtId="4" fontId="6" fillId="2" borderId="11" xfId="0" applyFont="1" applyFill="1" applyBorder="1" applyAlignment="1">
      <alignment horizontal="left" vertical="center" wrapText="1" indent="2"/>
    </xf>
    <xf numFmtId="39" fontId="6" fillId="2" borderId="11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left" vertical="center" wrapText="1" indent="2"/>
    </xf>
    <xf numFmtId="39" fontId="14" fillId="2" borderId="11" xfId="0" applyNumberFormat="1" applyFont="1" applyFill="1" applyBorder="1" applyAlignment="1">
      <alignment horizontal="center" vertical="center"/>
    </xf>
    <xf numFmtId="0" fontId="13" fillId="7" borderId="11" xfId="3" applyFont="1" applyFill="1" applyBorder="1" applyAlignment="1">
      <alignment horizontal="center" vertical="center" wrapText="1"/>
    </xf>
    <xf numFmtId="0" fontId="15" fillId="2" borderId="11" xfId="0" applyNumberFormat="1" applyFont="1" applyFill="1" applyBorder="1" applyAlignment="1">
      <alignment horizontal="left" vertical="center" wrapText="1" indent="2"/>
    </xf>
    <xf numFmtId="39" fontId="15" fillId="2" borderId="11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left" vertical="center" wrapText="1" indent="2"/>
    </xf>
    <xf numFmtId="39" fontId="7" fillId="2" borderId="11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39" fontId="6" fillId="2" borderId="16" xfId="0" applyNumberFormat="1" applyFont="1" applyFill="1" applyBorder="1" applyAlignment="1">
      <alignment horizontal="center" vertical="center"/>
    </xf>
    <xf numFmtId="0" fontId="17" fillId="7" borderId="11" xfId="3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left" vertical="center" wrapText="1" indent="2"/>
    </xf>
    <xf numFmtId="4" fontId="15" fillId="2" borderId="11" xfId="0" applyFont="1" applyFill="1" applyBorder="1" applyAlignment="1">
      <alignment horizontal="left" vertical="center" indent="2"/>
    </xf>
    <xf numFmtId="4" fontId="15" fillId="2" borderId="11" xfId="0" applyFont="1" applyFill="1" applyBorder="1" applyAlignment="1">
      <alignment horizontal="center" vertical="center"/>
    </xf>
    <xf numFmtId="0" fontId="15" fillId="2" borderId="18" xfId="0" applyNumberFormat="1" applyFont="1" applyFill="1" applyBorder="1" applyAlignment="1">
      <alignment horizontal="left" vertical="center" wrapText="1" indent="2"/>
    </xf>
    <xf numFmtId="39" fontId="15" fillId="2" borderId="18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left" vertical="center" wrapText="1" indent="2"/>
    </xf>
  </cellXfs>
  <cellStyles count="8">
    <cellStyle name="20% - Accent1" xfId="6" builtinId="30" customBuiltin="1"/>
    <cellStyle name="Explanatory Text" xfId="4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itle" xfId="7" builtinId="15" customBuiltin="1"/>
    <cellStyle name="Total" xfId="5" builtinId="25" customBuiltin="1"/>
  </cellStyles>
  <dxfs count="1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E6F0F6"/>
        </left>
        <right style="thin">
          <color rgb="FFE6F0F6"/>
        </right>
        <top style="thin">
          <color rgb="FFE6F0F6"/>
        </top>
        <bottom style="thin">
          <color rgb="FFE6F0F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E6F0F6"/>
        </left>
        <right style="thin">
          <color rgb="FFE6F0F6"/>
        </right>
        <top style="thin">
          <color rgb="FFE6F0F6"/>
        </top>
        <bottom style="thin">
          <color rgb="FFE6F0F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E6F0F6"/>
        </left>
        <right style="thin">
          <color rgb="FFE6F0F6"/>
        </right>
        <top style="thin">
          <color rgb="FFE6F0F6"/>
        </top>
        <bottom style="thin">
          <color rgb="FFE6F0F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2" justifyLastLine="0" shrinkToFit="0" readingOrder="0"/>
      <border diagonalUp="0" diagonalDown="0" outline="0">
        <left style="thin">
          <color rgb="FFE6F0F6"/>
        </left>
        <right style="thin">
          <color rgb="FFE6F0F6"/>
        </right>
        <top style="thin">
          <color rgb="FFE6F0F6"/>
        </top>
        <bottom style="thin">
          <color rgb="FFE6F0F6"/>
        </bottom>
      </border>
    </dxf>
    <dxf>
      <font>
        <strike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strike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/>
        <top/>
        <bottom/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/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2" justifyLastLine="0" shrinkToFit="0" readingOrder="0"/>
      <border diagonalUp="0" diagonalDown="0">
        <left/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/>
        <right style="thin">
          <color rgb="FFE6F0F6"/>
        </right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strike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strike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/>
        <top/>
        <bottom/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/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2" justifyLastLine="0" shrinkToFit="0" readingOrder="0"/>
      <border diagonalUp="0" diagonalDown="0">
        <left/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/>
        <right style="thin">
          <color rgb="FFE6F0F6"/>
        </right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strike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strike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/>
        <top/>
        <bottom/>
        <vertical style="thin">
          <color rgb="FFE6F0F6"/>
        </vertical>
        <horizontal style="thin">
          <color rgb="FFE6F0F6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rgb="FFE6F0F6"/>
        </left>
        <right/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2" justifyLastLine="0" shrinkToFit="0" readingOrder="0"/>
      <border diagonalUp="0" diagonalDown="0">
        <left/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/>
        <right style="thin">
          <color rgb="FFE6F0F6"/>
        </right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strike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strike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/>
        <top/>
        <bottom/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/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2" justifyLastLine="0" shrinkToFit="0" readingOrder="0"/>
      <border diagonalUp="0" diagonalDown="0">
        <left/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/>
        <right style="thin">
          <color rgb="FFE6F0F6"/>
        </right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strike val="0"/>
        <outline val="0"/>
        <shadow val="0"/>
        <u val="none"/>
        <vertAlign val="baseline"/>
        <sz val="10"/>
        <color theme="3" tint="0.24997711111789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strike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rgb="FFE6F0F6"/>
        </left>
        <right/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/>
        <right style="thin">
          <color rgb="FFE6F0F6"/>
        </right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3" tint="0.89999084444715716"/>
        </left>
        <right/>
        <top style="thin">
          <color theme="3" tint="0.89999084444715716"/>
        </top>
        <bottom style="thin">
          <color theme="3" tint="0.8999908444471571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>
        <left style="thin">
          <color theme="3" tint="0.89999084444715716"/>
        </left>
        <right style="thin">
          <color theme="3" tint="0.89999084444715716"/>
        </right>
        <top/>
        <bottom/>
        <vertical style="thin">
          <color theme="3" tint="0.89999084444715716"/>
        </vertical>
        <horizontal style="thin">
          <color theme="3" tint="0.89999084444715716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89999084444715716"/>
        </left>
        <right/>
        <top style="thin">
          <color theme="3" tint="0.89999084444715716"/>
        </top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3" tint="0.89999084444715716"/>
        </left>
        <right/>
        <top style="thin">
          <color theme="3" tint="0.89999084444715716"/>
        </top>
        <bottom style="thin">
          <color theme="3" tint="0.8999908444471571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  <border diagonalUp="0" diagonalDown="0" outline="0">
        <left/>
        <right style="thin">
          <color theme="3" tint="0.89999084444715716"/>
        </right>
        <top style="thin">
          <color theme="3" tint="0.89999084444715716"/>
        </top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border>
        <top style="thin">
          <color theme="3" tint="0.89999084444715716"/>
        </top>
      </border>
    </dxf>
    <dxf>
      <border>
        <bottom style="thin">
          <color theme="3" tint="0.89999084444715716"/>
        </bottom>
      </border>
    </dxf>
    <dxf>
      <border diagonalUp="0" diagonalDown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strike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3" tint="0.249977111117893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E6F0F6"/>
        </left>
        <right style="thin">
          <color rgb="FFE6F0F6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E6F0F6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E6F0F6"/>
        </left>
        <right style="thin">
          <color rgb="FFE6F0F6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E6F0F6"/>
        </left>
        <right style="thin">
          <color rgb="FFE6F0F6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0.24997711111789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rgb="FFE6F0F6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fill>
        <patternFill patternType="solid">
          <fgColor indexed="64"/>
          <bgColor rgb="FFEDF4F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/>
        <bottom/>
        <vertical style="thin">
          <color rgb="FFE6F0F6"/>
        </vertical>
        <horizontal style="thin">
          <color rgb="FFE6F0F6"/>
        </horizontal>
      </border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/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6F0F6"/>
        </left>
        <right style="thin">
          <color rgb="FFE6F0F6"/>
        </right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>
        <left/>
        <right style="thin">
          <color rgb="FFE6F0F6"/>
        </right>
        <top style="thin">
          <color rgb="FFE6F0F6"/>
        </top>
        <bottom style="thin">
          <color rgb="FFE6F0F6"/>
        </bottom>
        <vertical style="thin">
          <color rgb="FFE6F0F6"/>
        </vertical>
        <horizontal style="thin">
          <color rgb="FFE6F0F6"/>
        </horizontal>
      </border>
    </dxf>
    <dxf>
      <border>
        <top style="thin">
          <color rgb="FFE6F0F6"/>
        </top>
      </border>
    </dxf>
    <dxf>
      <border>
        <bottom style="thin">
          <color rgb="FFE6F0F6"/>
        </bottom>
      </border>
    </dxf>
    <dxf>
      <border diagonalUp="0" diagonalDown="0">
        <left style="thin">
          <color rgb="FFE6F0F6"/>
        </left>
        <right style="thin">
          <color rgb="FFE6F0F6"/>
        </right>
        <top style="thin">
          <color rgb="FFE6F0F6"/>
        </top>
        <bottom style="thin">
          <color rgb="FFE6F0F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3" tint="0.89999084444715716"/>
        </left>
        <right/>
        <top style="thin">
          <color theme="3" tint="0.89999084444715716"/>
        </top>
        <bottom style="thin">
          <color theme="3" tint="0.89999084444715716"/>
        </bottom>
        <vertical style="thin">
          <color theme="3" tint="0.89999084444715716"/>
        </vertical>
        <horizontal style="thin">
          <color theme="3" tint="0.8999908444471571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  <vertical style="thin">
          <color theme="3" tint="0.89999084444715716"/>
        </vertical>
        <horizontal style="thin">
          <color theme="3" tint="0.8999908444471571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strike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3" tint="0.89999084444715716"/>
        </left>
        <right/>
        <top style="thin">
          <color theme="3" tint="0.89999084444715716"/>
        </top>
        <bottom style="thin">
          <color theme="3" tint="0.8999908444471571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strike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3" tint="0.89999084444715716"/>
        </left>
        <right/>
        <top style="thin">
          <color theme="3" tint="0.89999084444715716"/>
        </top>
        <bottom style="thin">
          <color theme="3" tint="0.89999084444715716"/>
        </bottom>
        <vertical style="thin">
          <color theme="3" tint="0.89999084444715716"/>
        </vertical>
        <horizontal style="thin">
          <color theme="3" tint="0.8999908444471571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  <vertical style="thin">
          <color theme="3" tint="0.89999084444715716"/>
        </vertical>
        <horizontal style="thin">
          <color theme="3" tint="0.8999908444471571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numFmt numFmtId="7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3" tint="0.89999084444715716"/>
        </right>
        <top style="thin">
          <color theme="3" tint="0.89999084444715716"/>
        </top>
        <bottom style="thin">
          <color theme="3" tint="0.89999084444715716"/>
        </bottom>
      </border>
    </dxf>
    <dxf>
      <font>
        <strike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24997711111789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3" tint="0.89999084444715716"/>
        </left>
        <right style="thin">
          <color theme="3" tint="0.89999084444715716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color theme="1"/>
      </font>
      <fill>
        <patternFill>
          <bgColor theme="4" tint="0.59996337778862885"/>
        </patternFill>
      </fill>
    </dxf>
    <dxf>
      <font>
        <b/>
        <i val="0"/>
        <color theme="1"/>
      </font>
    </dxf>
    <dxf>
      <font>
        <color theme="3"/>
      </font>
      <fill>
        <patternFill>
          <bgColor theme="4" tint="0.79998168889431442"/>
        </patternFill>
      </fill>
    </dxf>
    <dxf>
      <font>
        <b/>
        <color theme="1"/>
      </font>
    </dxf>
    <dxf>
      <font>
        <b/>
        <i val="0"/>
        <color theme="3"/>
      </font>
      <fill>
        <patternFill>
          <bgColor theme="4" tint="0.59996337778862885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4" tint="0.3999450666829432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left/>
        <right/>
        <top/>
        <bottom/>
        <vertical/>
        <horizontal/>
      </border>
    </dxf>
  </dxfs>
  <tableStyles count="2" defaultTableStyle="Wedding Budget" defaultPivotStyle="PivotStyleLight16">
    <tableStyle name="Wedding Budget" pivot="0" count="4" xr9:uid="{00000000-0011-0000-FFFF-FFFF00000000}">
      <tableStyleElement type="wholeTable" dxfId="133"/>
      <tableStyleElement type="headerRow" dxfId="132"/>
      <tableStyleElement type="totalRow" dxfId="131"/>
      <tableStyleElement type="lastColumn" dxfId="130"/>
    </tableStyle>
    <tableStyle name="Wedding Budget Summary" pivot="0" count="3" xr9:uid="{00000000-0011-0000-FFFF-FFFF01000000}">
      <tableStyleElement type="wholeTable" dxfId="129"/>
      <tableStyleElement type="headerRow" dxfId="128"/>
      <tableStyleElement type="totalRow" dxfId="12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F0F6"/>
      <color rgb="FFEDF4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3</xdr:col>
      <xdr:colOff>712370</xdr:colOff>
      <xdr:row>1</xdr:row>
      <xdr:rowOff>552450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745BF8-C3A5-6A89-7EB6-DFA555D26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5876925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3</xdr:col>
      <xdr:colOff>495300</xdr:colOff>
      <xdr:row>1</xdr:row>
      <xdr:rowOff>533400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7F2CEB-F53C-4147-B0CF-D05BFE35C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6305550" cy="1200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3</xdr:col>
      <xdr:colOff>805543</xdr:colOff>
      <xdr:row>2</xdr:row>
      <xdr:rowOff>19049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D7268C-0950-4D85-B4A6-84C59C326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4"/>
          <a:ext cx="6534150" cy="1304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3815D9-6C38-41D1-AA4E-C47F104F2D7F}" name="BudgetSummary2" displayName="BudgetSummary2" ref="A9:D20" totalsRowCount="1" headerRowDxfId="80" dataDxfId="126" totalsRowDxfId="75" headerRowBorderDxfId="86" tableBorderDxfId="87" totalsRowBorderDxfId="85" totalsRowCellStyle="Total">
  <autoFilter ref="A9:D19" xr:uid="{743815D9-6C38-41D1-AA4E-C47F104F2D7F}"/>
  <sortState xmlns:xlrd2="http://schemas.microsoft.com/office/spreadsheetml/2017/richdata2" ref="A10:D19">
    <sortCondition ref="C8:C18"/>
  </sortState>
  <tableColumns count="4">
    <tableColumn id="1" xr3:uid="{0B939B47-4770-4677-BC28-0298C6BD42F0}" name="CATEGORY" totalsRowLabel="Total Expenses" dataDxfId="84" totalsRowDxfId="79" dataCellStyle="Normal"/>
    <tableColumn id="2" xr3:uid="{4B89A87A-84F9-4284-9D39-D330561B9EC6}" name="ESTIMATED" dataDxfId="83" totalsRowDxfId="78" dataCellStyle="20% - Accent1"/>
    <tableColumn id="3" xr3:uid="{DE794048-6A7A-4267-B0C0-1EB5A7993BFB}" name="ACTUAL" dataDxfId="82" totalsRowDxfId="77" dataCellStyle="20% - Accent1"/>
    <tableColumn id="4" xr3:uid="{D88E93A5-5492-4591-AA98-698F4D6BB89C}" name="OVER/UNDER" dataDxfId="81" totalsRowDxfId="76" dataCellStyle="20% - Accent1"/>
  </tableColumns>
  <tableStyleInfo name="Wedding Budget Summary" showFirstColumn="1" showLastColumn="0" showRowStripes="0" showColumnStripes="0"/>
  <extLst>
    <ext xmlns:x14="http://schemas.microsoft.com/office/spreadsheetml/2009/9/main" uri="{504A1905-F514-4f6f-8877-14C23A59335A}">
      <x14:table altTextSummary="Category, Estimated and Actual cost, and Over or Under amounts with bar are auto updated in this table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C4E90AB-BE8A-4548-8510-2CCE7E5C7579}" name="Travel11" displayName="Travel11" ref="A34:D38" totalsRowCount="1" headerRowDxfId="15" dataDxfId="89" totalsRowDxfId="14">
  <autoFilter ref="A34:D37" xr:uid="{3C4E90AB-BE8A-4548-8510-2CCE7E5C7579}"/>
  <tableColumns count="4">
    <tableColumn id="1" xr3:uid="{72AC64C3-31E3-4764-BC92-E667022814FD}" name="CATEGORY" totalsRowLabel="Travel/Transportation Total" dataDxfId="23" totalsRowDxfId="22"/>
    <tableColumn id="2" xr3:uid="{A88BE38D-B93D-4D65-A95A-67BABD223CCF}" name="ESTIMATED" totalsRowFunction="sum" dataDxfId="21" totalsRowDxfId="20"/>
    <tableColumn id="3" xr3:uid="{6FE18032-C964-4B7C-B399-02FD7D881713}" name="ACTUAL" totalsRowFunction="sum" dataDxfId="19" totalsRowDxfId="18"/>
    <tableColumn id="4" xr3:uid="{73488083-C2C5-4DB6-B0E4-30390C74F0E5}" name="OVER/UNDER" dataDxfId="17" totalsRowDxfId="16"/>
  </tableColumns>
  <tableStyleInfo name="Wedding Budget" showFirstColumn="0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Travel and Transportation Costs in this table. Over or Under Amount, and Total are auto calculated, and icon is upd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937379A-EFB7-4560-95DC-393C16B3DA0F}" name="OtherExpenses12" displayName="OtherExpenses12" ref="A41:D47" totalsRowCount="1" headerRowDxfId="25" dataDxfId="88" totalsRowDxfId="24">
  <autoFilter ref="A41:D46" xr:uid="{E937379A-EFB7-4560-95DC-393C16B3DA0F}"/>
  <tableColumns count="4">
    <tableColumn id="1" xr3:uid="{CBA04EF8-91A8-43B4-A06A-704C476D7366}" name="CATEGORY" totalsRowLabel="Other Expenses Total" dataDxfId="33" totalsRowDxfId="32"/>
    <tableColumn id="2" xr3:uid="{5E8BFD31-9651-492C-A019-F8D8EBA17158}" name="ESTIMATED" totalsRowFunction="sum" dataDxfId="31" totalsRowDxfId="30"/>
    <tableColumn id="3" xr3:uid="{2A71C236-F6B1-47A5-9BEF-2ABE2483A727}" name="ACTUAL" totalsRowFunction="sum" dataDxfId="29" totalsRowDxfId="28"/>
    <tableColumn id="4" xr3:uid="{D6B9ECF2-9A24-413C-B85A-D6DABBE30143}" name="OVER/UNDER" totalsRowFunction="sum" dataDxfId="27" totalsRowDxfId="26"/>
  </tableColumns>
  <tableStyleInfo name="Wedding Budget" showFirstColumn="0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Other Expenses in this table. Over or Under Amount, and Total are auto calculated, and icon is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294E3E-48AC-4238-86F6-42F06C6BCBB3}" name="Apparel3" displayName="Apparel3" ref="A5:D13" totalsRowCount="1" headerRowDxfId="74" dataDxfId="73" totalsRowDxfId="72" headerRowBorderDxfId="70" tableBorderDxfId="71" totalsRowBorderDxfId="69">
  <autoFilter ref="A5:D12" xr:uid="{E5294E3E-48AC-4238-86F6-42F06C6BCBB3}"/>
  <tableColumns count="4">
    <tableColumn id="1" xr3:uid="{36CF9C79-9D94-41A4-AF1E-DC2DB1916565}" name="CATEGORY" totalsRowLabel="Apparel Total" dataDxfId="68" totalsRowDxfId="67"/>
    <tableColumn id="2" xr3:uid="{2548B14B-5D36-4B56-9AB0-814D7EDEA672}" name="ESTIMATED" totalsRowFunction="sum" dataDxfId="66" totalsRowDxfId="65"/>
    <tableColumn id="3" xr3:uid="{E95F7568-4A97-4D1F-B315-A8D0A710CE49}" name="ACTUAL" totalsRowFunction="sum" dataDxfId="64" totalsRowDxfId="63"/>
    <tableColumn id="4" xr3:uid="{8AAFE9F2-237B-4BEF-8CA8-6A965E18A407}" name="OVER/UNDER" dataDxfId="62" totalsRowDxfId="61"/>
  </tableColumns>
  <tableStyleInfo name="Wedding Budget" showFirstColumn="0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Apparel Costs in this table. Over or Under Amount, and Total are auto calculated, and icon is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DA8FB09-4448-402C-B4E6-4EFF7840C0D7}" name="Reception4" displayName="Reception4" ref="A16:D23" totalsRowCount="1" headerRowDxfId="60" dataDxfId="59" totalsRowDxfId="58">
  <autoFilter ref="A16:D22" xr:uid="{9DA8FB09-4448-402C-B4E6-4EFF7840C0D7}"/>
  <tableColumns count="4">
    <tableColumn id="1" xr3:uid="{4F0CA9EA-4946-412F-9E38-2196E85CB465}" name="CATEGORY" totalsRowLabel="Reception Total" dataDxfId="57" totalsRowDxfId="53"/>
    <tableColumn id="2" xr3:uid="{D41033D1-617F-4597-90BB-86366A21B950}" name="ESTIMATED" totalsRowFunction="sum" dataDxfId="56" totalsRowDxfId="52"/>
    <tableColumn id="3" xr3:uid="{A21F8DE0-C070-441A-8276-1EFA73DB4F20}" name="ACTUAL" totalsRowFunction="sum" dataDxfId="55" totalsRowDxfId="51"/>
    <tableColumn id="4" xr3:uid="{44B72F62-3C28-42B1-ADF1-051F453ED0B5}" name="OVER/UNDER" dataDxfId="54" totalsRowDxfId="50"/>
  </tableColumns>
  <tableStyleInfo name="Wedding Budget" showFirstColumn="0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Reception Costs excluding Entertainment and Decorations costs in this table. Over or Under Amount, and Total are auto calculated, and icon is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9F7A1F9-82FA-4E9C-A8C9-A347C619E39E}" name="Music5" displayName="Music5" ref="A25:D28" totalsRowCount="1" headerRowDxfId="125" dataDxfId="124" totalsRowDxfId="123">
  <autoFilter ref="A25:D27" xr:uid="{49F7A1F9-82FA-4E9C-A8C9-A347C619E39E}"/>
  <tableColumns count="4">
    <tableColumn id="1" xr3:uid="{9EE67533-3CA5-406D-A62F-0ED29BF8D9F0}" name="CATEGORY" totalsRowLabel="Music/Entertainment Total" dataDxfId="122" totalsRowDxfId="121"/>
    <tableColumn id="2" xr3:uid="{8ECDA556-6F1B-4049-8724-89294363C74B}" name="ESTIMATED" totalsRowFunction="sum" dataDxfId="120" totalsRowDxfId="119"/>
    <tableColumn id="3" xr3:uid="{877A3E98-9CFA-483E-99EF-002116EAED36}" name="ACTUAL" totalsRowFunction="sum" dataDxfId="118" totalsRowDxfId="117"/>
    <tableColumn id="4" xr3:uid="{365F5486-36F3-4910-8D42-E430F6632B9D}" name="OVER/UNDER" dataDxfId="116" totalsRowDxfId="115"/>
  </tableColumns>
  <tableStyleInfo name="Wedding Budget" showFirstColumn="0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Music and Entertainment Costs in this table. Over or Under Amount, and Total are auto calculated, and icon is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48CD83A-35C8-49C9-AD5D-9C21C19FB529}" name="Printing6" displayName="Printing6" ref="A31:D39" totalsRowCount="1" headerRowDxfId="114" dataDxfId="113" totalsRowDxfId="112">
  <autoFilter ref="A31:D38" xr:uid="{B48CD83A-35C8-49C9-AD5D-9C21C19FB529}"/>
  <tableColumns count="4">
    <tableColumn id="1" xr3:uid="{7C040DEE-CBE2-44E6-980F-1902E1F00469}" name="CATEGORY" totalsRowLabel="Printing /Stationery Total" dataDxfId="111" totalsRowDxfId="110"/>
    <tableColumn id="2" xr3:uid="{DE4A6C5C-8E6E-4890-89BA-DDCCD88C22A8}" name="ESTIMATED" totalsRowFunction="sum" dataDxfId="109" totalsRowDxfId="108"/>
    <tableColumn id="3" xr3:uid="{A9CCFA5C-5DAC-4C62-A344-F4379F9C3276}" name="ACTUAL" totalsRowFunction="sum" dataDxfId="107" totalsRowDxfId="106"/>
    <tableColumn id="4" xr3:uid="{332D1F31-EDD6-4F64-9FD3-4F987D1E6803}" name="OVER/UNDER" dataDxfId="105" totalsRowDxfId="104"/>
  </tableColumns>
  <tableStyleInfo name="Wedding Budget" showFirstColumn="0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Printing and Stationery Costs in this table. Over or Under Amount, and Total are auto calculated, and icon is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C1F6AD9-18FA-41AA-8A23-28D6F7D62908}" name="Photography7" displayName="Photography7" ref="A42:D47" totalsRowCount="1" headerRowDxfId="103" dataDxfId="102" totalsRowDxfId="101">
  <autoFilter ref="A42:D46" xr:uid="{DC1F6AD9-18FA-41AA-8A23-28D6F7D62908}"/>
  <tableColumns count="4">
    <tableColumn id="1" xr3:uid="{6C6D3660-4B45-43B5-B148-93E5F13830FB}" name="CATEGORY" totalsRowLabel="Photography Total" dataDxfId="100" totalsRowDxfId="99"/>
    <tableColumn id="2" xr3:uid="{C84D7A0A-58B5-41CE-9FB2-83EB1B6E8977}" name="ESTIMATED" totalsRowFunction="sum" dataDxfId="98" totalsRowDxfId="97"/>
    <tableColumn id="3" xr3:uid="{7B7FC253-2626-4468-94B3-02186326E160}" name="ACTUAL" totalsRowFunction="sum" dataDxfId="96" totalsRowDxfId="95"/>
    <tableColumn id="4" xr3:uid="{4630E743-B8E0-47A3-97B0-18CE6A97CC8F}" name="OVER/UNDER" dataDxfId="94" totalsRowDxfId="93"/>
  </tableColumns>
  <tableStyleInfo name="Wedding Budget" showFirstColumn="0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Photography Costs in this table. Over or Under Amount, and Total are auto calculated, and icon is upd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6128C35-DB7B-4369-9E33-EB4FEA3B499F}" name="Decorations8" displayName="Decorations8" ref="A5:D12" totalsRowCount="1" headerRowDxfId="45" dataDxfId="92" totalsRowDxfId="44">
  <autoFilter ref="A5:D11" xr:uid="{96128C35-DB7B-4369-9E33-EB4FEA3B499F}"/>
  <tableColumns count="4">
    <tableColumn id="1" xr3:uid="{0E059448-EFB4-4B46-A09C-FC09D89CBFA9}" name="CATEGORY" totalsRowLabel="Decorations Total" dataDxfId="49" totalsRowDxfId="3"/>
    <tableColumn id="2" xr3:uid="{1BC3C4FB-76EA-44D7-B383-CB4521F674E1}" name="ESTIMATED" totalsRowFunction="sum" dataDxfId="48" totalsRowDxfId="2"/>
    <tableColumn id="3" xr3:uid="{FFD657F0-F4E9-44D6-B423-734E19C3E767}" name="ACTUAL" totalsRowFunction="sum" dataDxfId="47" totalsRowDxfId="1"/>
    <tableColumn id="4" xr3:uid="{C4F09E29-39B6-4E22-B651-4CCFC6C3D0DD}" name="OVER/UNDER" dataDxfId="46" totalsRowDxfId="0"/>
  </tableColumns>
  <tableStyleInfo name="Wedding Budget" showFirstColumn="0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Decorations costs excluding flowers costs in this table. Over or Under Amount, and Total are auto calculated, and icon is upd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70C3E63-FFE5-4D42-AC3F-0D589E727D27}" name="Flowers9" displayName="Flowers9" ref="A15:D23" totalsRowCount="1" headerRowDxfId="35" dataDxfId="91" totalsRowDxfId="34">
  <autoFilter ref="A15:D22" xr:uid="{E70C3E63-FFE5-4D42-AC3F-0D589E727D27}"/>
  <tableColumns count="4">
    <tableColumn id="1" xr3:uid="{95701F93-A0AF-42F8-A7AC-0AF28E795A73}" name="CATEGORY" totalsRowLabel="Flowers Total" dataDxfId="43" totalsRowDxfId="42"/>
    <tableColumn id="2" xr3:uid="{4C22AC51-83B9-4433-A7F3-F780E26646EB}" name="ESTIMATED" totalsRowFunction="sum" dataDxfId="41" totalsRowDxfId="40"/>
    <tableColumn id="3" xr3:uid="{2A214301-13FB-4211-B803-FBE41C7CE82A}" name="ACTUAL" totalsRowFunction="sum" dataDxfId="39" totalsRowDxfId="38"/>
    <tableColumn id="4" xr3:uid="{01E9700C-0A09-4986-923B-96705D434B5B}" name="OVER/UNDER" dataDxfId="37" totalsRowDxfId="36">
      <calculatedColumnFormula>#REF!-#REF!</calculatedColumnFormula>
    </tableColumn>
  </tableColumns>
  <tableStyleInfo name="Wedding Budget" showFirstColumn="0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Flowers costs in this table. Over or Under Amount, and Total are auto calculated, and icon is upd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BB12AF0-DBA0-43FC-8849-90962158E88E}" name="Gifts10" displayName="Gifts10" ref="A25:D31" totalsRowCount="1" headerRowDxfId="5" dataDxfId="90" totalsRowDxfId="4">
  <autoFilter ref="A25:D30" xr:uid="{8BB12AF0-DBA0-43FC-8849-90962158E88E}"/>
  <tableColumns count="4">
    <tableColumn id="1" xr3:uid="{116610CA-5459-40A8-B85E-07A05B276A10}" name="CATEGORY" totalsRowLabel="Gifts Total" dataDxfId="13" totalsRowDxfId="12"/>
    <tableColumn id="2" xr3:uid="{9892D2EA-EBCE-4370-961D-FE1D32B96C4B}" name="ESTIMATED" totalsRowFunction="sum" dataDxfId="11" totalsRowDxfId="10"/>
    <tableColumn id="3" xr3:uid="{A0A4197B-4974-4C76-B7BC-7D4EBA7E856E}" name="ACTUAL" totalsRowFunction="sum" dataDxfId="9" totalsRowDxfId="8"/>
    <tableColumn id="4" xr3:uid="{13209C8A-A5DA-47B9-85ED-C28933DD8608}" name="OVER/UNDER" dataDxfId="7" totalsRowDxfId="6"/>
  </tableColumns>
  <tableStyleInfo name="Wedding Budget" showFirstColumn="0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Gifts Costs in this table. Over or Under Amount, and Total are auto calculated, and icon is updated"/>
    </ext>
  </extLst>
</table>
</file>

<file path=xl/theme/theme1.xml><?xml version="1.0" encoding="utf-8"?>
<a:theme xmlns:a="http://schemas.openxmlformats.org/drawingml/2006/main" name="Wedding">
  <a:themeElements>
    <a:clrScheme name="Wedding">
      <a:dk1>
        <a:sysClr val="windowText" lastClr="000000"/>
      </a:dk1>
      <a:lt1>
        <a:sysClr val="window" lastClr="FFFFFF"/>
      </a:lt1>
      <a:dk2>
        <a:srgbClr val="142836"/>
      </a:dk2>
      <a:lt2>
        <a:srgbClr val="F0F0F0"/>
      </a:lt2>
      <a:accent1>
        <a:srgbClr val="72CD9F"/>
      </a:accent1>
      <a:accent2>
        <a:srgbClr val="B6CA72"/>
      </a:accent2>
      <a:accent3>
        <a:srgbClr val="CEA273"/>
      </a:accent3>
      <a:accent4>
        <a:srgbClr val="F5A54C"/>
      </a:accent4>
      <a:accent5>
        <a:srgbClr val="CDAFDF"/>
      </a:accent5>
      <a:accent6>
        <a:srgbClr val="DB6D78"/>
      </a:accent6>
      <a:hlink>
        <a:srgbClr val="739BD4"/>
      </a:hlink>
      <a:folHlink>
        <a:srgbClr val="CDAFDF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7E773-FF90-4E7B-8EE8-35ED5F480E93}">
  <dimension ref="A1:D20"/>
  <sheetViews>
    <sheetView zoomScale="95" zoomScaleNormal="95" workbookViewId="0">
      <selection activeCell="E6" sqref="E6"/>
    </sheetView>
  </sheetViews>
  <sheetFormatPr defaultRowHeight="35.1" customHeight="1" x14ac:dyDescent="0.2"/>
  <cols>
    <col min="1" max="1" width="26.28515625" style="9" customWidth="1"/>
    <col min="2" max="4" width="25.7109375" style="4" customWidth="1"/>
    <col min="5" max="16384" width="9.140625" style="4"/>
  </cols>
  <sheetData>
    <row r="1" spans="1:4" ht="45" customHeight="1" x14ac:dyDescent="0.2">
      <c r="A1" s="58" t="s">
        <v>80</v>
      </c>
      <c r="B1" s="57"/>
      <c r="C1" s="57"/>
      <c r="D1" s="57"/>
    </row>
    <row r="2" spans="1:4" ht="45" customHeight="1" x14ac:dyDescent="0.2">
      <c r="A2" s="57"/>
      <c r="B2" s="57"/>
      <c r="C2" s="57"/>
      <c r="D2" s="57"/>
    </row>
    <row r="4" spans="1:4" s="6" customFormat="1" ht="34.5" customHeight="1" x14ac:dyDescent="0.2">
      <c r="A4" s="55" t="s">
        <v>45</v>
      </c>
      <c r="B4" s="55"/>
      <c r="C4" s="42">
        <f ca="1">TODAY()+365</f>
        <v>45174</v>
      </c>
      <c r="D4" s="42"/>
    </row>
    <row r="5" spans="1:4" ht="35.1" customHeight="1" x14ac:dyDescent="0.2">
      <c r="A5" s="56" t="s">
        <v>46</v>
      </c>
      <c r="B5" s="56"/>
      <c r="C5" s="43">
        <v>365</v>
      </c>
      <c r="D5" s="43"/>
    </row>
    <row r="6" spans="1:4" ht="35.1" customHeight="1" x14ac:dyDescent="0.2">
      <c r="A6" s="8"/>
      <c r="B6" s="5"/>
      <c r="C6" s="5"/>
      <c r="D6" s="5"/>
    </row>
    <row r="7" spans="1:4" ht="35.1" customHeight="1" x14ac:dyDescent="0.2">
      <c r="A7" s="44" t="s">
        <v>81</v>
      </c>
      <c r="B7" s="44"/>
      <c r="C7" s="44"/>
      <c r="D7" s="44"/>
    </row>
    <row r="8" spans="1:4" ht="35.1" customHeight="1" x14ac:dyDescent="0.2">
      <c r="A8" s="8"/>
      <c r="B8" s="5"/>
      <c r="C8" s="5"/>
      <c r="D8" s="5"/>
    </row>
    <row r="9" spans="1:4" s="7" customFormat="1" ht="35.1" customHeight="1" x14ac:dyDescent="0.2">
      <c r="A9" s="45" t="s">
        <v>67</v>
      </c>
      <c r="B9" s="46" t="s">
        <v>68</v>
      </c>
      <c r="C9" s="46" t="s">
        <v>69</v>
      </c>
      <c r="D9" s="47" t="s">
        <v>70</v>
      </c>
    </row>
    <row r="10" spans="1:4" ht="35.1" customHeight="1" x14ac:dyDescent="0.2">
      <c r="A10" s="48" t="s">
        <v>66</v>
      </c>
      <c r="B10" s="49"/>
      <c r="C10" s="49"/>
      <c r="D10" s="50"/>
    </row>
    <row r="11" spans="1:4" ht="35.1" customHeight="1" x14ac:dyDescent="0.2">
      <c r="A11" s="48" t="s">
        <v>65</v>
      </c>
      <c r="B11" s="49"/>
      <c r="C11" s="49"/>
      <c r="D11" s="50"/>
    </row>
    <row r="12" spans="1:4" ht="35.1" customHeight="1" x14ac:dyDescent="0.2">
      <c r="A12" s="48" t="s">
        <v>0</v>
      </c>
      <c r="B12" s="49"/>
      <c r="C12" s="49"/>
      <c r="D12" s="50"/>
    </row>
    <row r="13" spans="1:4" ht="35.1" customHeight="1" x14ac:dyDescent="0.2">
      <c r="A13" s="48" t="s">
        <v>1</v>
      </c>
      <c r="B13" s="49"/>
      <c r="C13" s="49"/>
      <c r="D13" s="50"/>
    </row>
    <row r="14" spans="1:4" ht="35.1" customHeight="1" x14ac:dyDescent="0.2">
      <c r="A14" s="48" t="s">
        <v>47</v>
      </c>
      <c r="B14" s="49"/>
      <c r="C14" s="49"/>
      <c r="D14" s="50"/>
    </row>
    <row r="15" spans="1:4" ht="35.1" customHeight="1" x14ac:dyDescent="0.2">
      <c r="A15" s="48" t="s">
        <v>7</v>
      </c>
      <c r="B15" s="49"/>
      <c r="C15" s="49"/>
      <c r="D15" s="50"/>
    </row>
    <row r="16" spans="1:4" ht="35.1" customHeight="1" x14ac:dyDescent="0.2">
      <c r="A16" s="48" t="s">
        <v>48</v>
      </c>
      <c r="B16" s="49"/>
      <c r="C16" s="49"/>
      <c r="D16" s="50"/>
    </row>
    <row r="17" spans="1:4" ht="35.1" customHeight="1" x14ac:dyDescent="0.2">
      <c r="A17" s="48" t="s">
        <v>5</v>
      </c>
      <c r="B17" s="49"/>
      <c r="C17" s="49"/>
      <c r="D17" s="50"/>
    </row>
    <row r="18" spans="1:4" ht="35.1" customHeight="1" x14ac:dyDescent="0.2">
      <c r="A18" s="48" t="s">
        <v>16</v>
      </c>
      <c r="B18" s="49"/>
      <c r="C18" s="49"/>
      <c r="D18" s="50"/>
    </row>
    <row r="19" spans="1:4" ht="35.1" customHeight="1" x14ac:dyDescent="0.2">
      <c r="A19" s="48" t="s">
        <v>20</v>
      </c>
      <c r="B19" s="49"/>
      <c r="C19" s="49"/>
      <c r="D19" s="50"/>
    </row>
    <row r="20" spans="1:4" s="54" customFormat="1" ht="35.1" customHeight="1" x14ac:dyDescent="0.2">
      <c r="A20" s="51" t="s">
        <v>6</v>
      </c>
      <c r="B20" s="52"/>
      <c r="C20" s="52"/>
      <c r="D20" s="53"/>
    </row>
  </sheetData>
  <mergeCells count="6">
    <mergeCell ref="A7:D7"/>
    <mergeCell ref="A1:D2"/>
    <mergeCell ref="A4:B4"/>
    <mergeCell ref="C4:D4"/>
    <mergeCell ref="A5:B5"/>
    <mergeCell ref="C5:D5"/>
  </mergeCells>
  <pageMargins left="0.7" right="0.7" top="0.75" bottom="0.75" header="0.3" footer="0.3"/>
  <pageSetup scale="8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C0AFC-A957-4248-B73F-C562E6DF1807}">
  <dimension ref="A1:D47"/>
  <sheetViews>
    <sheetView zoomScaleNormal="100" zoomScaleSheetLayoutView="80" workbookViewId="0">
      <selection activeCell="F3" sqref="F3"/>
    </sheetView>
  </sheetViews>
  <sheetFormatPr defaultRowHeight="35.1" customHeight="1" x14ac:dyDescent="0.25"/>
  <cols>
    <col min="1" max="1" width="35.7109375" style="24" customWidth="1"/>
    <col min="2" max="4" width="25.7109375" style="3" customWidth="1"/>
    <col min="5" max="16384" width="9.140625" style="2"/>
  </cols>
  <sheetData>
    <row r="1" spans="1:4" ht="54.75" customHeight="1" x14ac:dyDescent="0.25">
      <c r="A1" s="59" t="s">
        <v>80</v>
      </c>
      <c r="B1" s="59"/>
      <c r="C1" s="59"/>
      <c r="D1" s="59"/>
    </row>
    <row r="2" spans="1:4" ht="45" customHeight="1" x14ac:dyDescent="0.25">
      <c r="A2" s="59"/>
      <c r="B2" s="59"/>
      <c r="C2" s="59"/>
      <c r="D2" s="59"/>
    </row>
    <row r="4" spans="1:4" ht="35.1" customHeight="1" x14ac:dyDescent="0.25">
      <c r="A4" s="60" t="s">
        <v>82</v>
      </c>
      <c r="B4" s="61"/>
      <c r="C4" s="61"/>
      <c r="D4" s="62"/>
    </row>
    <row r="5" spans="1:4" ht="35.1" customHeight="1" x14ac:dyDescent="0.25">
      <c r="A5" s="30" t="s">
        <v>67</v>
      </c>
      <c r="B5" s="31" t="s">
        <v>68</v>
      </c>
      <c r="C5" s="31" t="s">
        <v>69</v>
      </c>
      <c r="D5" s="32" t="s">
        <v>70</v>
      </c>
    </row>
    <row r="6" spans="1:4" ht="35.1" customHeight="1" x14ac:dyDescent="0.25">
      <c r="A6" s="16" t="s">
        <v>71</v>
      </c>
      <c r="B6" s="12">
        <v>1500</v>
      </c>
      <c r="C6" s="12">
        <v>1500</v>
      </c>
      <c r="D6" s="13"/>
    </row>
    <row r="7" spans="1:4" ht="35.1" customHeight="1" x14ac:dyDescent="0.25">
      <c r="A7" s="16" t="s">
        <v>72</v>
      </c>
      <c r="B7" s="12">
        <v>2000</v>
      </c>
      <c r="C7" s="12">
        <v>2300</v>
      </c>
      <c r="D7" s="13"/>
    </row>
    <row r="8" spans="1:4" ht="35.1" customHeight="1" x14ac:dyDescent="0.25">
      <c r="A8" s="17" t="s">
        <v>73</v>
      </c>
      <c r="B8" s="12">
        <v>3000</v>
      </c>
      <c r="C8" s="12">
        <v>2750</v>
      </c>
      <c r="D8" s="13"/>
    </row>
    <row r="9" spans="1:4" ht="35.1" customHeight="1" x14ac:dyDescent="0.25">
      <c r="A9" s="17" t="s">
        <v>74</v>
      </c>
      <c r="B9" s="12">
        <v>500</v>
      </c>
      <c r="C9" s="12">
        <v>500</v>
      </c>
      <c r="D9" s="13"/>
    </row>
    <row r="10" spans="1:4" ht="35.1" customHeight="1" x14ac:dyDescent="0.25">
      <c r="A10" s="17" t="s">
        <v>75</v>
      </c>
      <c r="B10" s="12">
        <v>350</v>
      </c>
      <c r="C10" s="12">
        <v>300</v>
      </c>
      <c r="D10" s="13"/>
    </row>
    <row r="11" spans="1:4" ht="35.1" customHeight="1" x14ac:dyDescent="0.25">
      <c r="A11" s="17" t="s">
        <v>76</v>
      </c>
      <c r="B11" s="12">
        <v>400</v>
      </c>
      <c r="C11" s="12">
        <v>550</v>
      </c>
      <c r="D11" s="13"/>
    </row>
    <row r="12" spans="1:4" ht="35.1" customHeight="1" x14ac:dyDescent="0.25">
      <c r="A12" s="17" t="s">
        <v>77</v>
      </c>
      <c r="B12" s="12">
        <v>20</v>
      </c>
      <c r="C12" s="12">
        <v>20</v>
      </c>
      <c r="D12" s="13"/>
    </row>
    <row r="13" spans="1:4" s="15" customFormat="1" ht="35.1" customHeight="1" x14ac:dyDescent="0.3">
      <c r="A13" s="27" t="s">
        <v>44</v>
      </c>
      <c r="B13" s="28">
        <f>SUBTOTAL(109,Apparel3[ESTIMATED])</f>
        <v>7770</v>
      </c>
      <c r="C13" s="28">
        <f>SUBTOTAL(109,Apparel3[ACTUAL])</f>
        <v>7920</v>
      </c>
      <c r="D13" s="29"/>
    </row>
    <row r="14" spans="1:4" ht="35.1" customHeight="1" x14ac:dyDescent="0.25">
      <c r="A14" s="18"/>
      <c r="B14" s="11"/>
      <c r="C14" s="11"/>
      <c r="D14" s="11"/>
    </row>
    <row r="15" spans="1:4" ht="35.1" customHeight="1" x14ac:dyDescent="0.25">
      <c r="A15" s="39" t="s">
        <v>58</v>
      </c>
      <c r="B15" s="40"/>
      <c r="C15" s="40"/>
      <c r="D15" s="41"/>
    </row>
    <row r="16" spans="1:4" ht="35.1" customHeight="1" x14ac:dyDescent="0.25">
      <c r="A16" s="25" t="s">
        <v>67</v>
      </c>
      <c r="B16" s="26" t="s">
        <v>68</v>
      </c>
      <c r="C16" s="26" t="s">
        <v>69</v>
      </c>
      <c r="D16" s="26" t="s">
        <v>70</v>
      </c>
    </row>
    <row r="17" spans="1:4" ht="35.1" customHeight="1" x14ac:dyDescent="0.25">
      <c r="A17" s="19" t="s">
        <v>41</v>
      </c>
      <c r="B17" s="12">
        <v>200</v>
      </c>
      <c r="C17" s="12">
        <v>150</v>
      </c>
      <c r="D17" s="12"/>
    </row>
    <row r="18" spans="1:4" ht="35.1" customHeight="1" x14ac:dyDescent="0.25">
      <c r="A18" s="19" t="s">
        <v>32</v>
      </c>
      <c r="B18" s="12">
        <v>100</v>
      </c>
      <c r="C18" s="12">
        <v>50</v>
      </c>
      <c r="D18" s="12"/>
    </row>
    <row r="19" spans="1:4" ht="35.1" customHeight="1" x14ac:dyDescent="0.25">
      <c r="A19" s="20" t="s">
        <v>83</v>
      </c>
      <c r="B19" s="12">
        <v>0</v>
      </c>
      <c r="C19" s="12">
        <v>0</v>
      </c>
      <c r="D19" s="12"/>
    </row>
    <row r="20" spans="1:4" ht="35.1" customHeight="1" x14ac:dyDescent="0.25">
      <c r="A20" s="20" t="s">
        <v>10</v>
      </c>
      <c r="B20" s="12">
        <v>700</v>
      </c>
      <c r="C20" s="12">
        <v>700</v>
      </c>
      <c r="D20" s="12"/>
    </row>
    <row r="21" spans="1:4" ht="35.1" customHeight="1" x14ac:dyDescent="0.25">
      <c r="A21" s="20" t="s">
        <v>21</v>
      </c>
      <c r="B21" s="12">
        <v>50</v>
      </c>
      <c r="C21" s="12">
        <v>28</v>
      </c>
      <c r="D21" s="12"/>
    </row>
    <row r="22" spans="1:4" ht="35.1" customHeight="1" x14ac:dyDescent="0.25">
      <c r="A22" s="20" t="s">
        <v>33</v>
      </c>
      <c r="B22" s="12">
        <v>0</v>
      </c>
      <c r="C22" s="12">
        <v>0</v>
      </c>
      <c r="D22" s="12"/>
    </row>
    <row r="23" spans="1:4" ht="35.1" customHeight="1" x14ac:dyDescent="0.25">
      <c r="A23" s="21" t="s">
        <v>52</v>
      </c>
      <c r="B23" s="12">
        <f>SUBTOTAL(109,Reception4[ESTIMATED])</f>
        <v>1050</v>
      </c>
      <c r="C23" s="12">
        <f>SUBTOTAL(109,Reception4[ACTUAL])</f>
        <v>928</v>
      </c>
      <c r="D23" s="12"/>
    </row>
    <row r="24" spans="1:4" ht="35.1" customHeight="1" x14ac:dyDescent="0.25">
      <c r="A24" s="39" t="s">
        <v>61</v>
      </c>
      <c r="B24" s="40"/>
      <c r="C24" s="40"/>
      <c r="D24" s="41"/>
    </row>
    <row r="25" spans="1:4" s="1" customFormat="1" ht="35.1" customHeight="1" x14ac:dyDescent="0.3">
      <c r="A25" s="25" t="s">
        <v>67</v>
      </c>
      <c r="B25" s="26" t="s">
        <v>68</v>
      </c>
      <c r="C25" s="26" t="s">
        <v>69</v>
      </c>
      <c r="D25" s="26" t="s">
        <v>70</v>
      </c>
    </row>
    <row r="26" spans="1:4" ht="35.1" customHeight="1" x14ac:dyDescent="0.25">
      <c r="A26" s="19" t="s">
        <v>28</v>
      </c>
      <c r="B26" s="12">
        <v>400</v>
      </c>
      <c r="C26" s="12">
        <v>400</v>
      </c>
      <c r="D26" s="12"/>
    </row>
    <row r="27" spans="1:4" ht="35.1" customHeight="1" x14ac:dyDescent="0.25">
      <c r="A27" s="20" t="s">
        <v>29</v>
      </c>
      <c r="B27" s="12">
        <v>200</v>
      </c>
      <c r="C27" s="12">
        <v>0</v>
      </c>
      <c r="D27" s="12"/>
    </row>
    <row r="28" spans="1:4" s="15" customFormat="1" ht="35.1" customHeight="1" x14ac:dyDescent="0.3">
      <c r="A28" s="23" t="s">
        <v>62</v>
      </c>
      <c r="B28" s="14">
        <f>SUBTOTAL(109,Music5[ESTIMATED])</f>
        <v>600</v>
      </c>
      <c r="C28" s="14">
        <f>SUBTOTAL(109,Music5[ACTUAL])</f>
        <v>400</v>
      </c>
      <c r="D28" s="14"/>
    </row>
    <row r="29" spans="1:4" ht="35.1" customHeight="1" x14ac:dyDescent="0.25">
      <c r="A29" s="22"/>
      <c r="B29" s="10"/>
      <c r="C29" s="10"/>
      <c r="D29" s="10"/>
    </row>
    <row r="30" spans="1:4" ht="35.1" customHeight="1" x14ac:dyDescent="0.25">
      <c r="A30" s="39" t="s">
        <v>49</v>
      </c>
      <c r="B30" s="40"/>
      <c r="C30" s="40"/>
      <c r="D30" s="41"/>
    </row>
    <row r="31" spans="1:4" s="1" customFormat="1" ht="35.1" customHeight="1" x14ac:dyDescent="0.3">
      <c r="A31" s="25" t="s">
        <v>67</v>
      </c>
      <c r="B31" s="26" t="s">
        <v>68</v>
      </c>
      <c r="C31" s="26" t="s">
        <v>69</v>
      </c>
      <c r="D31" s="26" t="s">
        <v>70</v>
      </c>
    </row>
    <row r="32" spans="1:4" ht="35.1" customHeight="1" x14ac:dyDescent="0.25">
      <c r="A32" s="20" t="s">
        <v>13</v>
      </c>
      <c r="B32" s="12">
        <v>500</v>
      </c>
      <c r="C32" s="12">
        <v>450</v>
      </c>
      <c r="D32" s="12"/>
    </row>
    <row r="33" spans="1:4" ht="35.1" customHeight="1" x14ac:dyDescent="0.25">
      <c r="A33" s="20" t="s">
        <v>14</v>
      </c>
      <c r="B33" s="12">
        <v>200</v>
      </c>
      <c r="C33" s="12">
        <v>175</v>
      </c>
      <c r="D33" s="12"/>
    </row>
    <row r="34" spans="1:4" ht="35.1" customHeight="1" x14ac:dyDescent="0.25">
      <c r="A34" s="20" t="s">
        <v>34</v>
      </c>
      <c r="B34" s="12">
        <v>100</v>
      </c>
      <c r="C34" s="12">
        <v>100</v>
      </c>
      <c r="D34" s="12"/>
    </row>
    <row r="35" spans="1:4" ht="35.1" customHeight="1" x14ac:dyDescent="0.25">
      <c r="A35" s="20" t="s">
        <v>35</v>
      </c>
      <c r="B35" s="12">
        <v>0</v>
      </c>
      <c r="C35" s="12">
        <v>0</v>
      </c>
      <c r="D35" s="12"/>
    </row>
    <row r="36" spans="1:4" ht="35.1" customHeight="1" x14ac:dyDescent="0.25">
      <c r="A36" s="20" t="s">
        <v>36</v>
      </c>
      <c r="B36" s="12">
        <v>25</v>
      </c>
      <c r="C36" s="12">
        <v>25</v>
      </c>
      <c r="D36" s="12"/>
    </row>
    <row r="37" spans="1:4" ht="35.1" customHeight="1" x14ac:dyDescent="0.25">
      <c r="A37" s="20" t="s">
        <v>15</v>
      </c>
      <c r="B37" s="12">
        <v>75</v>
      </c>
      <c r="C37" s="12">
        <v>80</v>
      </c>
      <c r="D37" s="12"/>
    </row>
    <row r="38" spans="1:4" ht="35.1" customHeight="1" x14ac:dyDescent="0.25">
      <c r="A38" s="20" t="s">
        <v>37</v>
      </c>
      <c r="B38" s="12">
        <v>35</v>
      </c>
      <c r="C38" s="12">
        <v>40</v>
      </c>
      <c r="D38" s="12"/>
    </row>
    <row r="39" spans="1:4" s="15" customFormat="1" ht="35.1" customHeight="1" x14ac:dyDescent="0.3">
      <c r="A39" s="23" t="s">
        <v>60</v>
      </c>
      <c r="B39" s="14">
        <f>SUBTOTAL(109,Printing6[ESTIMATED])</f>
        <v>935</v>
      </c>
      <c r="C39" s="14">
        <f>SUBTOTAL(109,Printing6[ACTUAL])</f>
        <v>870</v>
      </c>
      <c r="D39" s="14"/>
    </row>
    <row r="40" spans="1:4" ht="35.1" customHeight="1" x14ac:dyDescent="0.25">
      <c r="A40" s="22"/>
      <c r="B40" s="10"/>
      <c r="C40" s="10"/>
      <c r="D40" s="10"/>
    </row>
    <row r="41" spans="1:4" ht="35.1" customHeight="1" x14ac:dyDescent="0.25">
      <c r="A41" s="39" t="s">
        <v>16</v>
      </c>
      <c r="B41" s="40"/>
      <c r="C41" s="40"/>
      <c r="D41" s="41"/>
    </row>
    <row r="42" spans="1:4" s="1" customFormat="1" ht="35.1" customHeight="1" x14ac:dyDescent="0.3">
      <c r="A42" s="25" t="s">
        <v>67</v>
      </c>
      <c r="B42" s="26" t="s">
        <v>68</v>
      </c>
      <c r="C42" s="26" t="s">
        <v>69</v>
      </c>
      <c r="D42" s="26" t="s">
        <v>70</v>
      </c>
    </row>
    <row r="43" spans="1:4" ht="35.1" customHeight="1" x14ac:dyDescent="0.25">
      <c r="A43" s="20" t="s">
        <v>17</v>
      </c>
      <c r="B43" s="12">
        <v>1300</v>
      </c>
      <c r="C43" s="12">
        <v>1300</v>
      </c>
      <c r="D43" s="12"/>
    </row>
    <row r="44" spans="1:4" ht="35.1" customHeight="1" x14ac:dyDescent="0.25">
      <c r="A44" s="20" t="s">
        <v>30</v>
      </c>
      <c r="B44" s="12">
        <v>25</v>
      </c>
      <c r="C44" s="12">
        <v>25</v>
      </c>
      <c r="D44" s="12"/>
    </row>
    <row r="45" spans="1:4" ht="35.1" customHeight="1" x14ac:dyDescent="0.25">
      <c r="A45" s="20" t="s">
        <v>31</v>
      </c>
      <c r="B45" s="12">
        <v>100</v>
      </c>
      <c r="C45" s="12">
        <v>100</v>
      </c>
      <c r="D45" s="12"/>
    </row>
    <row r="46" spans="1:4" ht="35.1" customHeight="1" x14ac:dyDescent="0.25">
      <c r="A46" s="20" t="s">
        <v>18</v>
      </c>
      <c r="B46" s="12">
        <v>200</v>
      </c>
      <c r="C46" s="12">
        <v>150</v>
      </c>
      <c r="D46" s="12"/>
    </row>
    <row r="47" spans="1:4" s="15" customFormat="1" ht="35.1" customHeight="1" x14ac:dyDescent="0.3">
      <c r="A47" s="23" t="s">
        <v>51</v>
      </c>
      <c r="B47" s="14">
        <f>SUBTOTAL(109,Photography7[ESTIMATED])</f>
        <v>1625</v>
      </c>
      <c r="C47" s="14">
        <f>SUBTOTAL(109,Photography7[ACTUAL])</f>
        <v>1575</v>
      </c>
      <c r="D47" s="14"/>
    </row>
  </sheetData>
  <mergeCells count="6">
    <mergeCell ref="A1:D2"/>
    <mergeCell ref="A30:D30"/>
    <mergeCell ref="A41:D41"/>
    <mergeCell ref="A24:D24"/>
    <mergeCell ref="A15:D15"/>
    <mergeCell ref="A4:D4"/>
  </mergeCells>
  <pageMargins left="0.7" right="0.7" top="0.75" bottom="0.75" header="0.3" footer="0.3"/>
  <pageSetup scale="81" orientation="portrait" r:id="rId1"/>
  <drawing r:id="rId2"/>
  <tableParts count="5">
    <tablePart r:id="rId3"/>
    <tablePart r:id="rId4"/>
    <tablePart r:id="rId5"/>
    <tablePart r:id="rId6"/>
    <tablePart r:id="rId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B74D2A68-3D15-4C0A-B935-629E348367D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D43:D46 D32:D38 D26:D27 D17:D22 D6:D12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2FA4-81DD-4CC8-B4B0-748CBFC6D331}">
  <dimension ref="A1:D47"/>
  <sheetViews>
    <sheetView tabSelected="1" zoomScale="68" zoomScaleNormal="68" workbookViewId="0">
      <selection activeCell="C10" sqref="C10"/>
    </sheetView>
  </sheetViews>
  <sheetFormatPr defaultColWidth="25.7109375" defaultRowHeight="35.1" customHeight="1" x14ac:dyDescent="0.2"/>
  <cols>
    <col min="1" max="1" width="34.42578125" style="35" customWidth="1"/>
    <col min="2" max="16384" width="25.7109375" style="4"/>
  </cols>
  <sheetData>
    <row r="1" spans="1:4" ht="50.25" customHeight="1" x14ac:dyDescent="0.2">
      <c r="A1" s="58" t="s">
        <v>80</v>
      </c>
      <c r="B1" s="58"/>
      <c r="C1" s="58"/>
      <c r="D1" s="58"/>
    </row>
    <row r="2" spans="1:4" ht="53.25" customHeight="1" x14ac:dyDescent="0.2">
      <c r="A2" s="58"/>
      <c r="B2" s="58"/>
      <c r="C2" s="58"/>
      <c r="D2" s="58"/>
    </row>
    <row r="4" spans="1:4" ht="35.1" customHeight="1" x14ac:dyDescent="0.2">
      <c r="A4" s="69" t="s">
        <v>59</v>
      </c>
      <c r="B4" s="69"/>
      <c r="C4" s="69"/>
      <c r="D4" s="69"/>
    </row>
    <row r="5" spans="1:4" s="38" customFormat="1" ht="34.5" customHeight="1" x14ac:dyDescent="0.2">
      <c r="A5" s="63" t="s">
        <v>67</v>
      </c>
      <c r="B5" s="64" t="s">
        <v>68</v>
      </c>
      <c r="C5" s="64" t="s">
        <v>69</v>
      </c>
      <c r="D5" s="64" t="s">
        <v>70</v>
      </c>
    </row>
    <row r="6" spans="1:4" ht="35.1" customHeight="1" x14ac:dyDescent="0.2">
      <c r="A6" s="65" t="s">
        <v>50</v>
      </c>
      <c r="B6" s="66">
        <v>0</v>
      </c>
      <c r="C6" s="66">
        <v>0</v>
      </c>
      <c r="D6" s="66"/>
    </row>
    <row r="7" spans="1:4" ht="35.1" customHeight="1" x14ac:dyDescent="0.2">
      <c r="A7" s="67" t="s">
        <v>57</v>
      </c>
      <c r="B7" s="66">
        <v>300</v>
      </c>
      <c r="C7" s="66">
        <v>320</v>
      </c>
      <c r="D7" s="66"/>
    </row>
    <row r="8" spans="1:4" ht="35.1" customHeight="1" x14ac:dyDescent="0.2">
      <c r="A8" s="67" t="s">
        <v>2</v>
      </c>
      <c r="B8" s="66">
        <v>100</v>
      </c>
      <c r="C8" s="66">
        <v>75</v>
      </c>
      <c r="D8" s="66"/>
    </row>
    <row r="9" spans="1:4" ht="35.1" customHeight="1" x14ac:dyDescent="0.2">
      <c r="A9" s="67" t="s">
        <v>3</v>
      </c>
      <c r="B9" s="66">
        <v>100</v>
      </c>
      <c r="C9" s="66">
        <v>75</v>
      </c>
      <c r="D9" s="66"/>
    </row>
    <row r="10" spans="1:4" ht="35.1" customHeight="1" x14ac:dyDescent="0.2">
      <c r="A10" s="82" t="s">
        <v>85</v>
      </c>
      <c r="B10" s="66"/>
      <c r="C10" s="66"/>
      <c r="D10" s="75"/>
    </row>
    <row r="11" spans="1:4" ht="35.1" customHeight="1" x14ac:dyDescent="0.2">
      <c r="A11" s="67" t="s">
        <v>4</v>
      </c>
      <c r="B11" s="66">
        <v>200</v>
      </c>
      <c r="C11" s="66">
        <v>250</v>
      </c>
      <c r="D11" s="66"/>
    </row>
    <row r="12" spans="1:4" s="7" customFormat="1" ht="35.1" customHeight="1" x14ac:dyDescent="0.2">
      <c r="A12" s="70" t="s">
        <v>56</v>
      </c>
      <c r="B12" s="71">
        <f>SUBTOTAL(109,Decorations8[ESTIMATED])</f>
        <v>700</v>
      </c>
      <c r="C12" s="71">
        <f>SUBTOTAL(109,Decorations8[ACTUAL])</f>
        <v>720</v>
      </c>
      <c r="D12" s="71"/>
    </row>
    <row r="13" spans="1:4" ht="35.1" customHeight="1" x14ac:dyDescent="0.2">
      <c r="A13" s="36"/>
      <c r="B13" s="33"/>
      <c r="C13" s="33"/>
      <c r="D13" s="33"/>
    </row>
    <row r="14" spans="1:4" ht="35.1" customHeight="1" x14ac:dyDescent="0.2">
      <c r="A14" s="69" t="s">
        <v>1</v>
      </c>
      <c r="B14" s="69"/>
      <c r="C14" s="69"/>
      <c r="D14" s="69"/>
    </row>
    <row r="15" spans="1:4" ht="35.1" customHeight="1" x14ac:dyDescent="0.2">
      <c r="A15" s="63" t="s">
        <v>67</v>
      </c>
      <c r="B15" s="64" t="s">
        <v>68</v>
      </c>
      <c r="C15" s="64" t="s">
        <v>69</v>
      </c>
      <c r="D15" s="64" t="s">
        <v>70</v>
      </c>
    </row>
    <row r="16" spans="1:4" ht="35.1" customHeight="1" x14ac:dyDescent="0.2">
      <c r="A16" s="72" t="s">
        <v>11</v>
      </c>
      <c r="B16" s="73">
        <v>500</v>
      </c>
      <c r="C16" s="73">
        <v>450</v>
      </c>
      <c r="D16" s="73"/>
    </row>
    <row r="17" spans="1:4" ht="35.1" customHeight="1" x14ac:dyDescent="0.2">
      <c r="A17" s="72" t="s">
        <v>25</v>
      </c>
      <c r="B17" s="73">
        <v>0</v>
      </c>
      <c r="C17" s="73">
        <v>0</v>
      </c>
      <c r="D17" s="73"/>
    </row>
    <row r="18" spans="1:4" ht="35.1" customHeight="1" x14ac:dyDescent="0.2">
      <c r="A18" s="72" t="s">
        <v>26</v>
      </c>
      <c r="B18" s="73">
        <v>0</v>
      </c>
      <c r="C18" s="73">
        <v>0</v>
      </c>
      <c r="D18" s="73"/>
    </row>
    <row r="19" spans="1:4" ht="35.1" customHeight="1" x14ac:dyDescent="0.2">
      <c r="A19" s="72" t="s">
        <v>12</v>
      </c>
      <c r="B19" s="73">
        <v>400</v>
      </c>
      <c r="C19" s="73">
        <v>400</v>
      </c>
      <c r="D19" s="73"/>
    </row>
    <row r="20" spans="1:4" ht="35.1" customHeight="1" x14ac:dyDescent="0.2">
      <c r="A20" s="72" t="s">
        <v>84</v>
      </c>
      <c r="B20" s="73">
        <v>100</v>
      </c>
      <c r="C20" s="73">
        <v>200</v>
      </c>
      <c r="D20" s="74"/>
    </row>
    <row r="21" spans="1:4" ht="35.1" customHeight="1" x14ac:dyDescent="0.2">
      <c r="A21" s="72" t="s">
        <v>1</v>
      </c>
      <c r="B21" s="73">
        <v>200</v>
      </c>
      <c r="C21" s="73">
        <v>250</v>
      </c>
      <c r="D21" s="74"/>
    </row>
    <row r="22" spans="1:4" ht="35.1" customHeight="1" x14ac:dyDescent="0.2">
      <c r="A22" s="72" t="s">
        <v>7</v>
      </c>
      <c r="B22" s="73">
        <v>0</v>
      </c>
      <c r="C22" s="73">
        <v>0</v>
      </c>
      <c r="D22" s="73"/>
    </row>
    <row r="23" spans="1:4" s="7" customFormat="1" ht="35.1" customHeight="1" x14ac:dyDescent="0.2">
      <c r="A23" s="80" t="s">
        <v>54</v>
      </c>
      <c r="B23" s="81">
        <f>SUBTOTAL(109,Flowers9[ESTIMATED])</f>
        <v>1200</v>
      </c>
      <c r="C23" s="81">
        <f>SUBTOTAL(109,Flowers9[ACTUAL])</f>
        <v>1300</v>
      </c>
      <c r="D23" s="81"/>
    </row>
    <row r="24" spans="1:4" ht="35.1" customHeight="1" x14ac:dyDescent="0.2">
      <c r="A24" s="69" t="s">
        <v>5</v>
      </c>
      <c r="B24" s="69"/>
      <c r="C24" s="69"/>
      <c r="D24" s="69"/>
    </row>
    <row r="25" spans="1:4" ht="35.1" customHeight="1" x14ac:dyDescent="0.2">
      <c r="A25" s="78" t="s">
        <v>67</v>
      </c>
      <c r="B25" s="79" t="s">
        <v>68</v>
      </c>
      <c r="C25" s="79" t="s">
        <v>69</v>
      </c>
      <c r="D25" s="79" t="s">
        <v>70</v>
      </c>
    </row>
    <row r="26" spans="1:4" ht="35.1" customHeight="1" x14ac:dyDescent="0.2">
      <c r="A26" s="72" t="s">
        <v>22</v>
      </c>
      <c r="B26" s="73">
        <v>1000</v>
      </c>
      <c r="C26" s="73">
        <v>400</v>
      </c>
      <c r="D26" s="73"/>
    </row>
    <row r="27" spans="1:4" ht="35.1" customHeight="1" x14ac:dyDescent="0.2">
      <c r="A27" s="72" t="s">
        <v>78</v>
      </c>
      <c r="B27" s="73">
        <v>150</v>
      </c>
      <c r="C27" s="73">
        <v>200</v>
      </c>
      <c r="D27" s="73"/>
    </row>
    <row r="28" spans="1:4" ht="35.1" customHeight="1" x14ac:dyDescent="0.2">
      <c r="A28" s="72" t="s">
        <v>79</v>
      </c>
      <c r="B28" s="73">
        <v>150</v>
      </c>
      <c r="C28" s="73">
        <v>200</v>
      </c>
      <c r="D28" s="73"/>
    </row>
    <row r="29" spans="1:4" ht="35.1" customHeight="1" x14ac:dyDescent="0.2">
      <c r="A29" s="72" t="s">
        <v>23</v>
      </c>
      <c r="B29" s="73">
        <v>25</v>
      </c>
      <c r="C29" s="73">
        <v>25</v>
      </c>
      <c r="D29" s="73"/>
    </row>
    <row r="30" spans="1:4" ht="35.1" customHeight="1" x14ac:dyDescent="0.2">
      <c r="A30" s="72" t="s">
        <v>27</v>
      </c>
      <c r="B30" s="73">
        <v>20</v>
      </c>
      <c r="C30" s="73">
        <v>250</v>
      </c>
      <c r="D30" s="73"/>
    </row>
    <row r="31" spans="1:4" ht="35.1" customHeight="1" x14ac:dyDescent="0.2">
      <c r="A31" s="70" t="s">
        <v>55</v>
      </c>
      <c r="B31" s="71">
        <f>SUBTOTAL(109,Gifts10[ESTIMATED])</f>
        <v>1345</v>
      </c>
      <c r="C31" s="71">
        <f>SUBTOTAL(109,Gifts10[ACTUAL])</f>
        <v>1075</v>
      </c>
      <c r="D31" s="71"/>
    </row>
    <row r="32" spans="1:4" ht="35.1" customHeight="1" x14ac:dyDescent="0.2">
      <c r="A32" s="37"/>
      <c r="B32" s="34"/>
      <c r="C32" s="34"/>
      <c r="D32" s="34"/>
    </row>
    <row r="33" spans="1:4" ht="35.1" customHeight="1" x14ac:dyDescent="0.2">
      <c r="A33" s="69" t="s">
        <v>63</v>
      </c>
      <c r="B33" s="69"/>
      <c r="C33" s="69"/>
      <c r="D33" s="69"/>
    </row>
    <row r="34" spans="1:4" ht="35.1" customHeight="1" x14ac:dyDescent="0.2">
      <c r="A34" s="78" t="s">
        <v>67</v>
      </c>
      <c r="B34" s="79" t="s">
        <v>68</v>
      </c>
      <c r="C34" s="79" t="s">
        <v>69</v>
      </c>
      <c r="D34" s="79" t="s">
        <v>70</v>
      </c>
    </row>
    <row r="35" spans="1:4" ht="35.1" customHeight="1" x14ac:dyDescent="0.2">
      <c r="A35" s="72" t="s">
        <v>42</v>
      </c>
      <c r="B35" s="73">
        <v>100</v>
      </c>
      <c r="C35" s="73">
        <v>125</v>
      </c>
      <c r="D35" s="73"/>
    </row>
    <row r="36" spans="1:4" ht="35.1" customHeight="1" x14ac:dyDescent="0.2">
      <c r="A36" s="72" t="s">
        <v>8</v>
      </c>
      <c r="B36" s="73">
        <v>0</v>
      </c>
      <c r="C36" s="73">
        <v>40</v>
      </c>
      <c r="D36" s="73"/>
    </row>
    <row r="37" spans="1:4" ht="35.1" customHeight="1" x14ac:dyDescent="0.2">
      <c r="A37" s="72" t="s">
        <v>9</v>
      </c>
      <c r="B37" s="73">
        <v>0</v>
      </c>
      <c r="C37" s="73">
        <v>0</v>
      </c>
      <c r="D37" s="73"/>
    </row>
    <row r="38" spans="1:4" s="7" customFormat="1" ht="35.1" customHeight="1" x14ac:dyDescent="0.2">
      <c r="A38" s="70" t="s">
        <v>64</v>
      </c>
      <c r="B38" s="71">
        <f>SUBTOTAL(109,Travel11[ESTIMATED])</f>
        <v>100</v>
      </c>
      <c r="C38" s="71">
        <f>SUBTOTAL(109,Travel11[ACTUAL])</f>
        <v>165</v>
      </c>
      <c r="D38" s="71"/>
    </row>
    <row r="39" spans="1:4" ht="35.1" customHeight="1" x14ac:dyDescent="0.2">
      <c r="A39" s="37"/>
      <c r="B39" s="34"/>
      <c r="C39" s="34"/>
      <c r="D39" s="34"/>
    </row>
    <row r="40" spans="1:4" ht="35.1" customHeight="1" x14ac:dyDescent="0.2">
      <c r="A40" s="76" t="s">
        <v>24</v>
      </c>
      <c r="B40" s="76"/>
      <c r="C40" s="76"/>
      <c r="D40" s="76"/>
    </row>
    <row r="41" spans="1:4" ht="35.1" customHeight="1" x14ac:dyDescent="0.2">
      <c r="A41" s="63" t="s">
        <v>67</v>
      </c>
      <c r="B41" s="64" t="s">
        <v>68</v>
      </c>
      <c r="C41" s="64" t="s">
        <v>69</v>
      </c>
      <c r="D41" s="64" t="s">
        <v>70</v>
      </c>
    </row>
    <row r="42" spans="1:4" ht="35.1" customHeight="1" x14ac:dyDescent="0.2">
      <c r="A42" s="65" t="s">
        <v>19</v>
      </c>
      <c r="B42" s="66">
        <v>0</v>
      </c>
      <c r="C42" s="66">
        <v>0</v>
      </c>
      <c r="D42" s="66"/>
    </row>
    <row r="43" spans="1:4" ht="35.1" customHeight="1" x14ac:dyDescent="0.2">
      <c r="A43" s="67" t="s">
        <v>43</v>
      </c>
      <c r="B43" s="66">
        <v>40</v>
      </c>
      <c r="C43" s="66">
        <v>55</v>
      </c>
      <c r="D43" s="66"/>
    </row>
    <row r="44" spans="1:4" ht="35.1" customHeight="1" x14ac:dyDescent="0.2">
      <c r="A44" s="65" t="s">
        <v>38</v>
      </c>
      <c r="B44" s="66">
        <v>0</v>
      </c>
      <c r="C44" s="66">
        <v>0</v>
      </c>
      <c r="D44" s="66"/>
    </row>
    <row r="45" spans="1:4" ht="35.1" customHeight="1" x14ac:dyDescent="0.2">
      <c r="A45" s="67" t="s">
        <v>39</v>
      </c>
      <c r="B45" s="66">
        <v>20</v>
      </c>
      <c r="C45" s="66">
        <v>50</v>
      </c>
      <c r="D45" s="66"/>
    </row>
    <row r="46" spans="1:4" ht="35.1" customHeight="1" x14ac:dyDescent="0.2">
      <c r="A46" s="67" t="s">
        <v>40</v>
      </c>
      <c r="B46" s="66">
        <v>0</v>
      </c>
      <c r="C46" s="66">
        <v>0</v>
      </c>
      <c r="D46" s="66"/>
    </row>
    <row r="47" spans="1:4" s="38" customFormat="1" ht="35.1" customHeight="1" x14ac:dyDescent="0.2">
      <c r="A47" s="77" t="s">
        <v>53</v>
      </c>
      <c r="B47" s="68">
        <f>SUBTOTAL(109,OtherExpenses12[ESTIMATED])</f>
        <v>60</v>
      </c>
      <c r="C47" s="68">
        <f>SUBTOTAL(109,OtherExpenses12[ACTUAL])</f>
        <v>105</v>
      </c>
      <c r="D47" s="68">
        <f>SUBTOTAL(109,OtherExpenses12[OVER/UNDER])</f>
        <v>0</v>
      </c>
    </row>
  </sheetData>
  <mergeCells count="6">
    <mergeCell ref="A40:D40"/>
    <mergeCell ref="A4:D4"/>
    <mergeCell ref="A1:D2"/>
    <mergeCell ref="A14:D14"/>
    <mergeCell ref="A24:D24"/>
    <mergeCell ref="A33:D33"/>
  </mergeCells>
  <pageMargins left="0.7" right="0.7" top="0.75" bottom="0.75" header="0.3" footer="0.3"/>
  <pageSetup scale="82" orientation="portrait" r:id="rId1"/>
  <drawing r:id="rId2"/>
  <tableParts count="5">
    <tablePart r:id="rId3"/>
    <tablePart r:id="rId4"/>
    <tablePart r:id="rId5"/>
    <tablePart r:id="rId6"/>
    <tablePart r:id="rId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DD0CD389-5B58-4A7E-BBE1-9F11DE6F6F0C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D42:D46 D35:D37 D26:D30 D16:D22 D6:D11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AAB20C-037F-4790-993C-369CEB82699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5F1E54CA-D1BB-4832-B3FD-65CAE44FF8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C0A614-0D22-4121-920D-5ECE76C603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TM04036858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Wedding Budget</vt:lpstr>
      <vt:lpstr>Apparel-Entertainement</vt:lpstr>
      <vt:lpstr>Decorations-travel</vt:lpstr>
      <vt:lpstr>'Apparel-Entertainement'!Print_Area</vt:lpstr>
      <vt:lpstr>'Decorations-travel'!Print_Area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2022-06-14T05:09:29Z</dcterms:created>
  <dcterms:modified xsi:type="dcterms:W3CDTF">2022-09-05T18:49:19Z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