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showInkAnnotation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Marketing Budget\"/>
    </mc:Choice>
  </mc:AlternateContent>
  <xr:revisionPtr revIDLastSave="1" documentId="13_ncr:1_{F838965F-73EE-4032-AF41-FDC71A741F68}" xr6:coauthVersionLast="36" xr6:coauthVersionMax="47" xr10:uidLastSave="{BB29F647-C755-4D67-9695-7EEE32F70A84}"/>
  <bookViews>
    <workbookView xWindow="-120" yWindow="-120" windowWidth="20730" windowHeight="11310" xr2:uid="{00000000-000D-0000-FFFF-FFFF00000000}"/>
  </bookViews>
  <sheets>
    <sheet name="Marketing Budget Plan" sheetId="7" r:id="rId1"/>
  </sheets>
  <definedNames>
    <definedName name="_xlnm._FilterDatabase" localSheetId="0" hidden="1">'Marketing Budget Plan'!$B$6:$E$10</definedName>
    <definedName name="_xlnm.Print_Area" localSheetId="0">'Marketing Budget Plan'!$B$1:$E$93</definedName>
    <definedName name="_xlnm.Print_Titles" localSheetId="0">'Marketing Budget Plan'!$4:$4</definedName>
  </definedNames>
  <calcPr calcId="191029" concurrentCalc="0"/>
  <customWorkbookViews>
    <customWorkbookView name="Astrid - Personal View" guid="{BAAEBD33-55A1-4BE1-819C-02523CC96E6A}" mergeInterval="0" personalView="1" maximized="1" windowWidth="1003" windowHeight="233" activeSheetId="1"/>
    <customWorkbookView name="Eileen  Brewer - Personal View" guid="{CCE102FF-7A4A-40A9-B3BE-A5FD62318598}" mergeInterval="0" personalView="1" maximized="1" windowWidth="984" windowHeight="558" activeSheetId="1"/>
    <customWorkbookView name="Astrid Klopsch - Personal View" guid="{436D111F-628A-46A2-A6BF-7830CC8DF5B7}" mergeInterval="0" personalView="1" maximized="1" windowWidth="988" windowHeight="369" activeSheetId="1"/>
    <customWorkbookView name="darcie - Personal View" guid="{EEDD1B77-D165-48DB-B06A-8BE20C52DE8D}" mergeInterval="0" personalView="1" maximized="1" windowWidth="1020" windowHeight="59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7" l="1"/>
  <c r="E8" i="7"/>
  <c r="E9" i="7"/>
  <c r="E10" i="7"/>
  <c r="E11" i="7"/>
  <c r="E14" i="7"/>
  <c r="E15" i="7"/>
  <c r="E16" i="7"/>
  <c r="E17" i="7"/>
  <c r="E18" i="7"/>
  <c r="E21" i="7"/>
  <c r="E22" i="7"/>
  <c r="E23" i="7"/>
  <c r="E24" i="7"/>
  <c r="E29" i="7"/>
  <c r="D30" i="7"/>
  <c r="E30" i="7"/>
  <c r="D31" i="7"/>
  <c r="E31" i="7"/>
  <c r="E32" i="7"/>
  <c r="E35" i="7"/>
  <c r="E36" i="7"/>
  <c r="E37" i="7"/>
  <c r="E38" i="7"/>
  <c r="E39" i="7"/>
  <c r="E42" i="7"/>
  <c r="E43" i="7"/>
  <c r="E44" i="7"/>
  <c r="E45" i="7"/>
  <c r="E46" i="7"/>
  <c r="E47" i="7"/>
  <c r="E48" i="7"/>
  <c r="E49" i="7"/>
  <c r="E50" i="7"/>
  <c r="E51" i="7"/>
  <c r="E54" i="7"/>
  <c r="E55" i="7"/>
  <c r="E56" i="7"/>
  <c r="E57" i="7"/>
  <c r="E58" i="7"/>
  <c r="E61" i="7"/>
  <c r="E62" i="7"/>
  <c r="E63" i="7"/>
  <c r="E64" i="7"/>
  <c r="E67" i="7"/>
  <c r="E68" i="7"/>
  <c r="E69" i="7"/>
  <c r="E71" i="7"/>
  <c r="E74" i="7"/>
  <c r="E75" i="7"/>
  <c r="E76" i="7"/>
  <c r="E77" i="7"/>
  <c r="E78" i="7"/>
  <c r="E79" i="7"/>
  <c r="E80" i="7"/>
  <c r="E81" i="7"/>
  <c r="E83" i="7"/>
  <c r="E86" i="7"/>
  <c r="E87" i="7"/>
  <c r="E88" i="7"/>
  <c r="E89" i="7"/>
  <c r="E91" i="7"/>
  <c r="E93" i="7"/>
  <c r="D50" i="7"/>
</calcChain>
</file>

<file path=xl/sharedStrings.xml><?xml version="1.0" encoding="utf-8"?>
<sst xmlns="http://schemas.openxmlformats.org/spreadsheetml/2006/main" count="80" uniqueCount="77">
  <si>
    <t>Audio/Visual Services</t>
  </si>
  <si>
    <t>Audio/Visual Services Subtotal</t>
  </si>
  <si>
    <t>Additional Costs</t>
  </si>
  <si>
    <t>Additional Costs Subtotal</t>
  </si>
  <si>
    <t>Giveaways</t>
  </si>
  <si>
    <t>Giveaway Subtotal</t>
  </si>
  <si>
    <t>List Services</t>
  </si>
  <si>
    <t>Event</t>
  </si>
  <si>
    <t>Research</t>
  </si>
  <si>
    <t>Communications</t>
  </si>
  <si>
    <t>Networking</t>
  </si>
  <si>
    <t>Promotions</t>
  </si>
  <si>
    <t>Advertising</t>
  </si>
  <si>
    <t>Public Relations</t>
  </si>
  <si>
    <t>Radio</t>
  </si>
  <si>
    <t>Mailings</t>
  </si>
  <si>
    <t>Postcards</t>
  </si>
  <si>
    <t>Billboards</t>
  </si>
  <si>
    <t>Sponsorships</t>
  </si>
  <si>
    <t>Category</t>
  </si>
  <si>
    <t>Meal Costs Subtotal</t>
  </si>
  <si>
    <t>List Service Costs Subtotal</t>
  </si>
  <si>
    <t>ESTIMATED MARKETING GRAND TOTAL</t>
  </si>
  <si>
    <t>Number of attendees</t>
  </si>
  <si>
    <t>Bus sides</t>
  </si>
  <si>
    <t>Charity events</t>
  </si>
  <si>
    <t>Employee promotions</t>
  </si>
  <si>
    <t>Television</t>
  </si>
  <si>
    <t>Research Costs Total</t>
  </si>
  <si>
    <t>Communications Costs Total</t>
  </si>
  <si>
    <t>Networking Costs Total</t>
  </si>
  <si>
    <t>Event Costs Total</t>
  </si>
  <si>
    <t>Promotions Costs Total</t>
  </si>
  <si>
    <t>Advertising Costs Total</t>
  </si>
  <si>
    <t>Public Relations Costs Total</t>
  </si>
  <si>
    <t>Brochures (development and production)</t>
  </si>
  <si>
    <t>Newspapers</t>
  </si>
  <si>
    <t>Research firm fees</t>
  </si>
  <si>
    <t>Web research</t>
  </si>
  <si>
    <t>Independent research</t>
  </si>
  <si>
    <t>Other research</t>
  </si>
  <si>
    <t>Promotional brochures</t>
  </si>
  <si>
    <t>Web</t>
  </si>
  <si>
    <t>Memberships</t>
  </si>
  <si>
    <t>Affiliations</t>
  </si>
  <si>
    <t>Subscriptions</t>
  </si>
  <si>
    <t>Food</t>
  </si>
  <si>
    <t>Tax (10%)</t>
  </si>
  <si>
    <t>Food and beverage gratuity (20%)</t>
  </si>
  <si>
    <t>Valet services</t>
  </si>
  <si>
    <t>Entertainment #1</t>
  </si>
  <si>
    <t>Entertainment #2</t>
  </si>
  <si>
    <t>Other services</t>
  </si>
  <si>
    <t>Basic PA system and podium</t>
  </si>
  <si>
    <t>Screen</t>
  </si>
  <si>
    <t>XGA data/video projector rental</t>
  </si>
  <si>
    <t>Wireless mouse</t>
  </si>
  <si>
    <t>Power strips</t>
  </si>
  <si>
    <t>Extension cords</t>
  </si>
  <si>
    <t>Lavalier microphone</t>
  </si>
  <si>
    <t>Labor and AV technicians</t>
  </si>
  <si>
    <t>Tax (8.8%)</t>
  </si>
  <si>
    <t>Time &amp; Expense (T&amp;E)</t>
  </si>
  <si>
    <t>Company staff T&amp;E</t>
  </si>
  <si>
    <t>Customer testimonial T&amp;E</t>
  </si>
  <si>
    <t xml:space="preserve"> </t>
  </si>
  <si>
    <t>Giveaway #1</t>
  </si>
  <si>
    <t>Giveaway #2</t>
  </si>
  <si>
    <t>Product giveaways</t>
  </si>
  <si>
    <t>Product discounts</t>
  </si>
  <si>
    <t>Special offers</t>
  </si>
  <si>
    <t>Meal (breakfast, lunch, or dinner)</t>
  </si>
  <si>
    <t>MARKET BUDGET PLANNER</t>
  </si>
  <si>
    <t>Estimated Subtotal</t>
  </si>
  <si>
    <t>Estimated Cost per Unit</t>
  </si>
  <si>
    <t>Estimated Quantity</t>
  </si>
  <si>
    <r>
      <t xml:space="preserve">Invitation </t>
    </r>
    <r>
      <rPr>
        <i/>
        <sz val="24"/>
        <color theme="1"/>
        <rFont val="Century Gothic"/>
        <family val="2"/>
      </rPr>
      <t>(printing and postage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</si>
</sst>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[$$-409]#,##0.00"/>
  </numFmts>
  <fonts count="24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18"/>
      <color theme="1"/>
      <name val="Century Gothic"/>
      <family val="2"/>
    </font>
    <font>
      <sz val="9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8"/>
      <name val="Century Gothic"/>
      <family val="2"/>
    </font>
    <font>
      <b/>
      <sz val="24"/>
      <name val="Century Gothic"/>
      <family val="2"/>
    </font>
    <font>
      <b/>
      <sz val="24"/>
      <color theme="1"/>
      <name val="Century Gothic"/>
      <family val="2"/>
    </font>
    <font>
      <b/>
      <sz val="22"/>
      <color rgb="FFDEAD4E"/>
      <name val="Century Gothic"/>
      <family val="2"/>
    </font>
    <font>
      <sz val="22"/>
      <color rgb="FFDEAD4E"/>
      <name val="Century Gothic"/>
      <family val="2"/>
    </font>
    <font>
      <sz val="22"/>
      <name val="Century Gothic"/>
      <family val="2"/>
    </font>
    <font>
      <b/>
      <sz val="18"/>
      <color rgb="FF024D46"/>
      <name val="Century Gothic"/>
      <family val="2"/>
    </font>
    <font>
      <sz val="18"/>
      <color rgb="FF024D46"/>
      <name val="Century Gothic"/>
      <family val="2"/>
    </font>
    <font>
      <sz val="24"/>
      <color theme="1"/>
      <name val="Century Gothic"/>
      <family val="2"/>
    </font>
    <font>
      <b/>
      <sz val="24"/>
      <color rgb="FF024D46"/>
      <name val="Century Gothic"/>
      <family val="2"/>
    </font>
    <font>
      <sz val="24"/>
      <color rgb="FF024D46"/>
      <name val="Century Gothic"/>
      <family val="2"/>
    </font>
    <font>
      <i/>
      <sz val="24"/>
      <color theme="1"/>
      <name val="Century Gothic"/>
      <family val="2"/>
    </font>
    <font>
      <b/>
      <u/>
      <sz val="72"/>
      <color theme="1"/>
      <name val="Century Gothic"/>
      <family val="2"/>
    </font>
    <font>
      <b/>
      <sz val="30"/>
      <color theme="1"/>
      <name val="Century Gothic"/>
      <family val="2"/>
    </font>
    <font>
      <b/>
      <sz val="3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EAD4E"/>
        <bgColor indexed="64"/>
      </patternFill>
    </fill>
    <fill>
      <patternFill patternType="solid">
        <fgColor rgb="FF024D46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rgb="FF024D46"/>
      </top>
      <bottom/>
      <diagonal/>
    </border>
    <border>
      <left/>
      <right/>
      <top/>
      <bottom style="thin">
        <color rgb="FF024D46"/>
      </bottom>
      <diagonal/>
    </border>
    <border>
      <left/>
      <right/>
      <top style="thin">
        <color rgb="FF024D46"/>
      </top>
      <bottom style="thin">
        <color rgb="FF024D46"/>
      </bottom>
      <diagonal/>
    </border>
    <border>
      <left/>
      <right/>
      <top style="thin">
        <color rgb="FF024D46"/>
      </top>
      <bottom/>
      <diagonal/>
    </border>
    <border>
      <left/>
      <right/>
      <top style="thin">
        <color rgb="FF024D46"/>
      </top>
      <bottom style="double">
        <color rgb="FF024D46"/>
      </bottom>
      <diagonal/>
    </border>
    <border>
      <left/>
      <right/>
      <top style="thick">
        <color rgb="FF024D46"/>
      </top>
      <bottom style="thick">
        <color rgb="FF024D46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166" fontId="8" fillId="0" borderId="0" xfId="1" applyNumberFormat="1" applyFont="1" applyFill="1" applyBorder="1" applyAlignment="1">
      <alignment horizontal="right" vertical="center" wrapText="1"/>
    </xf>
    <xf numFmtId="166" fontId="7" fillId="0" borderId="0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6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" fontId="10" fillId="2" borderId="0" xfId="1" applyNumberFormat="1" applyFont="1" applyFill="1" applyBorder="1" applyAlignment="1">
      <alignment horizontal="center" vertical="center" wrapText="1"/>
    </xf>
    <xf numFmtId="164" fontId="10" fillId="2" borderId="0" xfId="1" applyNumberFormat="1" applyFont="1" applyFill="1" applyBorder="1" applyAlignment="1">
      <alignment horizontal="center" vertical="center" wrapText="1"/>
    </xf>
    <xf numFmtId="164" fontId="12" fillId="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3" fontId="15" fillId="0" borderId="0" xfId="1" applyNumberFormat="1" applyFont="1" applyFill="1" applyBorder="1" applyAlignment="1">
      <alignment horizontal="center" vertical="center" wrapText="1"/>
    </xf>
    <xf numFmtId="166" fontId="15" fillId="0" borderId="0" xfId="1" applyNumberFormat="1" applyFont="1" applyFill="1" applyBorder="1" applyAlignment="1">
      <alignment horizontal="right" vertical="center" wrapText="1"/>
    </xf>
    <xf numFmtId="166" fontId="16" fillId="0" borderId="0" xfId="1" applyNumberFormat="1" applyFont="1" applyFill="1" applyBorder="1" applyAlignment="1">
      <alignment horizontal="right"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165" fontId="15" fillId="0" borderId="0" xfId="1" applyNumberFormat="1" applyFont="1" applyFill="1" applyBorder="1" applyAlignment="1">
      <alignment horizontal="right" vertical="center" wrapText="1"/>
    </xf>
    <xf numFmtId="164" fontId="12" fillId="3" borderId="0" xfId="0" applyNumberFormat="1" applyFont="1" applyFill="1" applyAlignment="1">
      <alignment horizontal="right" vertical="center" indent="1"/>
    </xf>
    <xf numFmtId="0" fontId="10" fillId="2" borderId="0" xfId="0" applyFont="1" applyFill="1" applyAlignment="1">
      <alignment horizontal="left" vertical="center" wrapText="1" indent="1"/>
    </xf>
    <xf numFmtId="0" fontId="17" fillId="4" borderId="2" xfId="0" applyFont="1" applyFill="1" applyBorder="1" applyAlignment="1">
      <alignment horizontal="left" vertical="center" wrapText="1" indent="1"/>
    </xf>
    <xf numFmtId="3" fontId="17" fillId="4" borderId="2" xfId="1" applyNumberFormat="1" applyFont="1" applyFill="1" applyBorder="1" applyAlignment="1">
      <alignment horizontal="center" vertical="center" wrapText="1"/>
    </xf>
    <xf numFmtId="165" fontId="17" fillId="4" borderId="2" xfId="1" applyNumberFormat="1" applyFont="1" applyFill="1" applyBorder="1" applyAlignment="1">
      <alignment horizontal="right" vertical="center" wrapText="1"/>
    </xf>
    <xf numFmtId="165" fontId="17" fillId="4" borderId="2" xfId="1" applyNumberFormat="1" applyFont="1" applyFill="1" applyBorder="1" applyAlignment="1">
      <alignment horizontal="right" vertical="center" wrapText="1" indent="1"/>
    </xf>
    <xf numFmtId="0" fontId="17" fillId="4" borderId="3" xfId="0" applyFont="1" applyFill="1" applyBorder="1" applyAlignment="1">
      <alignment horizontal="left" vertical="center" wrapText="1" indent="1"/>
    </xf>
    <xf numFmtId="3" fontId="17" fillId="4" borderId="3" xfId="1" applyNumberFormat="1" applyFont="1" applyFill="1" applyBorder="1" applyAlignment="1">
      <alignment horizontal="center" vertical="center" wrapText="1"/>
    </xf>
    <xf numFmtId="165" fontId="17" fillId="4" borderId="3" xfId="1" applyNumberFormat="1" applyFont="1" applyFill="1" applyBorder="1" applyAlignment="1">
      <alignment horizontal="right" vertical="center" wrapText="1"/>
    </xf>
    <xf numFmtId="165" fontId="17" fillId="4" borderId="3" xfId="1" applyNumberFormat="1" applyFont="1" applyFill="1" applyBorder="1" applyAlignment="1">
      <alignment horizontal="right" vertical="center" wrapText="1" indent="1"/>
    </xf>
    <xf numFmtId="0" fontId="17" fillId="4" borderId="4" xfId="0" applyFont="1" applyFill="1" applyBorder="1" applyAlignment="1">
      <alignment horizontal="left" vertical="center" wrapText="1" indent="1"/>
    </xf>
    <xf numFmtId="3" fontId="17" fillId="4" borderId="4" xfId="1" applyNumberFormat="1" applyFont="1" applyFill="1" applyBorder="1" applyAlignment="1">
      <alignment horizontal="center" vertical="center" wrapText="1"/>
    </xf>
    <xf numFmtId="165" fontId="17" fillId="4" borderId="4" xfId="1" applyNumberFormat="1" applyFont="1" applyFill="1" applyBorder="1" applyAlignment="1">
      <alignment horizontal="right" vertical="center" wrapText="1"/>
    </xf>
    <xf numFmtId="165" fontId="17" fillId="4" borderId="4" xfId="1" applyNumberFormat="1" applyFont="1" applyFill="1" applyBorder="1" applyAlignment="1">
      <alignment horizontal="righ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3" fontId="18" fillId="0" borderId="1" xfId="1" applyNumberFormat="1" applyFont="1" applyFill="1" applyBorder="1" applyAlignment="1">
      <alignment horizontal="center" vertical="center" wrapText="1"/>
    </xf>
    <xf numFmtId="165" fontId="19" fillId="0" borderId="1" xfId="1" applyNumberFormat="1" applyFont="1" applyFill="1" applyBorder="1" applyAlignment="1">
      <alignment horizontal="right" vertical="center" wrapText="1"/>
    </xf>
    <xf numFmtId="165" fontId="18" fillId="0" borderId="1" xfId="1" applyNumberFormat="1" applyFont="1" applyFill="1" applyBorder="1" applyAlignment="1">
      <alignment horizontal="right" vertical="center" wrapText="1" indent="1"/>
    </xf>
    <xf numFmtId="166" fontId="17" fillId="4" borderId="2" xfId="1" applyNumberFormat="1" applyFont="1" applyFill="1" applyBorder="1" applyAlignment="1">
      <alignment horizontal="right" vertical="center" wrapText="1"/>
    </xf>
    <xf numFmtId="166" fontId="17" fillId="4" borderId="2" xfId="1" applyNumberFormat="1" applyFont="1" applyFill="1" applyBorder="1" applyAlignment="1">
      <alignment horizontal="right" vertical="center" wrapText="1" indent="1"/>
    </xf>
    <xf numFmtId="166" fontId="17" fillId="4" borderId="3" xfId="1" applyNumberFormat="1" applyFont="1" applyFill="1" applyBorder="1" applyAlignment="1">
      <alignment horizontal="right" vertical="center" wrapText="1"/>
    </xf>
    <xf numFmtId="166" fontId="17" fillId="4" borderId="3" xfId="1" applyNumberFormat="1" applyFont="1" applyFill="1" applyBorder="1" applyAlignment="1">
      <alignment horizontal="right" vertical="center" wrapText="1" indent="1"/>
    </xf>
    <xf numFmtId="0" fontId="17" fillId="4" borderId="5" xfId="0" applyFont="1" applyFill="1" applyBorder="1" applyAlignment="1">
      <alignment horizontal="left" vertical="center" wrapText="1" indent="1"/>
    </xf>
    <xf numFmtId="3" fontId="17" fillId="4" borderId="5" xfId="1" applyNumberFormat="1" applyFont="1" applyFill="1" applyBorder="1" applyAlignment="1">
      <alignment horizontal="center" vertical="center" wrapText="1"/>
    </xf>
    <xf numFmtId="166" fontId="17" fillId="4" borderId="5" xfId="1" applyNumberFormat="1" applyFont="1" applyFill="1" applyBorder="1" applyAlignment="1">
      <alignment horizontal="right" vertical="center" wrapText="1"/>
    </xf>
    <xf numFmtId="166" fontId="17" fillId="4" borderId="5" xfId="1" applyNumberFormat="1" applyFont="1" applyFill="1" applyBorder="1" applyAlignment="1">
      <alignment horizontal="right" vertical="center" wrapText="1" indent="1"/>
    </xf>
    <xf numFmtId="166" fontId="19" fillId="0" borderId="1" xfId="1" applyNumberFormat="1" applyFont="1" applyFill="1" applyBorder="1" applyAlignment="1">
      <alignment horizontal="right" vertical="center" wrapText="1"/>
    </xf>
    <xf numFmtId="166" fontId="18" fillId="0" borderId="1" xfId="1" applyNumberFormat="1" applyFont="1" applyFill="1" applyBorder="1" applyAlignment="1">
      <alignment horizontal="right" vertical="center" wrapText="1"/>
    </xf>
    <xf numFmtId="166" fontId="18" fillId="0" borderId="1" xfId="1" applyNumberFormat="1" applyFont="1" applyFill="1" applyBorder="1" applyAlignment="1">
      <alignment horizontal="right" vertical="center" wrapText="1" indent="1"/>
    </xf>
    <xf numFmtId="0" fontId="17" fillId="4" borderId="2" xfId="0" applyFont="1" applyFill="1" applyBorder="1" applyAlignment="1">
      <alignment horizontal="left" vertical="center" wrapText="1"/>
    </xf>
    <xf numFmtId="164" fontId="17" fillId="4" borderId="2" xfId="1" applyNumberFormat="1" applyFont="1" applyFill="1" applyBorder="1" applyAlignment="1">
      <alignment horizontal="right" vertical="center" wrapText="1"/>
    </xf>
    <xf numFmtId="44" fontId="17" fillId="4" borderId="3" xfId="1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horizontal="left" vertical="center"/>
    </xf>
    <xf numFmtId="3" fontId="17" fillId="4" borderId="3" xfId="0" applyNumberFormat="1" applyFont="1" applyFill="1" applyBorder="1" applyAlignment="1">
      <alignment horizontal="center" vertical="center" wrapText="1"/>
    </xf>
    <xf numFmtId="3" fontId="17" fillId="4" borderId="4" xfId="0" applyNumberFormat="1" applyFont="1" applyFill="1" applyBorder="1" applyAlignment="1">
      <alignment horizontal="center" vertical="center" wrapText="1"/>
    </xf>
    <xf numFmtId="166" fontId="17" fillId="4" borderId="4" xfId="1" applyNumberFormat="1" applyFont="1" applyFill="1" applyBorder="1" applyAlignment="1">
      <alignment horizontal="right" vertical="center" wrapText="1"/>
    </xf>
    <xf numFmtId="166" fontId="17" fillId="4" borderId="4" xfId="1" applyNumberFormat="1" applyFont="1" applyFill="1" applyBorder="1" applyAlignment="1">
      <alignment horizontal="right" vertical="center" wrapText="1" indent="1"/>
    </xf>
    <xf numFmtId="166" fontId="19" fillId="0" borderId="1" xfId="0" applyNumberFormat="1" applyFont="1" applyBorder="1" applyAlignment="1">
      <alignment horizontal="right" vertical="center" indent="1"/>
    </xf>
    <xf numFmtId="3" fontId="19" fillId="0" borderId="1" xfId="1" applyNumberFormat="1" applyFont="1" applyFill="1" applyBorder="1" applyAlignment="1">
      <alignment horizontal="center" vertical="center" wrapText="1"/>
    </xf>
    <xf numFmtId="3" fontId="11" fillId="4" borderId="4" xfId="1" applyNumberFormat="1" applyFont="1" applyFill="1" applyBorder="1" applyAlignment="1">
      <alignment horizontal="center" vertical="center" wrapText="1"/>
    </xf>
    <xf numFmtId="3" fontId="11" fillId="4" borderId="2" xfId="1" applyNumberFormat="1" applyFont="1" applyFill="1" applyBorder="1" applyAlignment="1">
      <alignment horizontal="center" vertical="center" wrapText="1"/>
    </xf>
    <xf numFmtId="3" fontId="11" fillId="4" borderId="3" xfId="1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 indent="1"/>
    </xf>
    <xf numFmtId="166" fontId="17" fillId="4" borderId="4" xfId="0" applyNumberFormat="1" applyFont="1" applyFill="1" applyBorder="1" applyAlignment="1">
      <alignment horizontal="right" vertical="center" indent="1"/>
    </xf>
    <xf numFmtId="164" fontId="19" fillId="0" borderId="1" xfId="1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left" vertical="center" indent="1"/>
    </xf>
    <xf numFmtId="3" fontId="17" fillId="4" borderId="2" xfId="0" applyNumberFormat="1" applyFont="1" applyFill="1" applyBorder="1" applyAlignment="1">
      <alignment horizontal="center" vertical="center"/>
    </xf>
    <xf numFmtId="166" fontId="17" fillId="4" borderId="2" xfId="0" applyNumberFormat="1" applyFont="1" applyFill="1" applyBorder="1" applyAlignment="1">
      <alignment horizontal="right" vertical="center"/>
    </xf>
    <xf numFmtId="166" fontId="17" fillId="4" borderId="2" xfId="0" applyNumberFormat="1" applyFont="1" applyFill="1" applyBorder="1" applyAlignment="1">
      <alignment horizontal="right" vertical="center" indent="1"/>
    </xf>
    <xf numFmtId="0" fontId="17" fillId="4" borderId="3" xfId="0" applyFont="1" applyFill="1" applyBorder="1" applyAlignment="1">
      <alignment horizontal="left" vertical="center" indent="1"/>
    </xf>
    <xf numFmtId="3" fontId="17" fillId="4" borderId="3" xfId="0" applyNumberFormat="1" applyFont="1" applyFill="1" applyBorder="1" applyAlignment="1">
      <alignment horizontal="center" vertical="center"/>
    </xf>
    <xf numFmtId="166" fontId="17" fillId="4" borderId="3" xfId="0" applyNumberFormat="1" applyFont="1" applyFill="1" applyBorder="1" applyAlignment="1">
      <alignment horizontal="right" vertical="center"/>
    </xf>
    <xf numFmtId="166" fontId="17" fillId="4" borderId="3" xfId="0" applyNumberFormat="1" applyFont="1" applyFill="1" applyBorder="1" applyAlignment="1">
      <alignment horizontal="right" vertical="center" indent="1"/>
    </xf>
    <xf numFmtId="0" fontId="17" fillId="4" borderId="4" xfId="0" applyFont="1" applyFill="1" applyBorder="1" applyAlignment="1">
      <alignment vertical="center"/>
    </xf>
    <xf numFmtId="3" fontId="17" fillId="4" borderId="4" xfId="0" applyNumberFormat="1" applyFont="1" applyFill="1" applyBorder="1" applyAlignment="1">
      <alignment horizontal="center" vertical="center"/>
    </xf>
    <xf numFmtId="166" fontId="17" fillId="4" borderId="4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center" indent="1"/>
    </xf>
    <xf numFmtId="3" fontId="18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 indent="1"/>
    </xf>
    <xf numFmtId="3" fontId="11" fillId="4" borderId="4" xfId="0" applyNumberFormat="1" applyFont="1" applyFill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6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22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24D46"/>
      <color rgb="FFDEAD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B1:F93"/>
  <sheetViews>
    <sheetView showGridLines="0" tabSelected="1" view="pageBreakPreview" topLeftCell="A12" zoomScale="40" zoomScaleNormal="66" zoomScaleSheetLayoutView="40" workbookViewId="0">
      <selection activeCell="D19" sqref="D19"/>
    </sheetView>
  </sheetViews>
  <sheetFormatPr defaultColWidth="11.42578125" defaultRowHeight="13.5" x14ac:dyDescent="0.2"/>
  <cols>
    <col min="1" max="1" width="5.5703125" style="1" customWidth="1"/>
    <col min="2" max="2" width="91.5703125" style="1" customWidth="1"/>
    <col min="3" max="3" width="80.140625" style="2" customWidth="1"/>
    <col min="4" max="4" width="92.85546875" style="3" customWidth="1"/>
    <col min="5" max="5" width="88.42578125" style="3" customWidth="1"/>
    <col min="6" max="16384" width="11.42578125" style="1"/>
  </cols>
  <sheetData>
    <row r="1" spans="2:6" ht="35.25" customHeight="1" x14ac:dyDescent="0.2"/>
    <row r="2" spans="2:6" ht="86.25" customHeight="1" x14ac:dyDescent="0.2">
      <c r="B2" s="103" t="s">
        <v>72</v>
      </c>
      <c r="C2" s="103"/>
      <c r="D2" s="103"/>
      <c r="E2" s="103"/>
    </row>
    <row r="3" spans="2:6" ht="24.75" customHeight="1" x14ac:dyDescent="0.2">
      <c r="B3" s="18"/>
      <c r="C3" s="18"/>
      <c r="D3" s="18"/>
      <c r="E3" s="18"/>
    </row>
    <row r="4" spans="2:6" s="4" customFormat="1" ht="76.5" customHeight="1" x14ac:dyDescent="0.2">
      <c r="B4" s="36" t="s">
        <v>19</v>
      </c>
      <c r="C4" s="20" t="s">
        <v>75</v>
      </c>
      <c r="D4" s="21" t="s">
        <v>74</v>
      </c>
      <c r="E4" s="21" t="s">
        <v>73</v>
      </c>
    </row>
    <row r="5" spans="2:6" s="4" customFormat="1" ht="20.100000000000001" customHeight="1" thickBot="1" x14ac:dyDescent="0.25">
      <c r="B5" s="24"/>
      <c r="C5" s="24"/>
      <c r="D5" s="24"/>
      <c r="E5" s="24"/>
      <c r="F5" s="5"/>
    </row>
    <row r="6" spans="2:6" s="97" customFormat="1" ht="50.1" customHeight="1" thickTop="1" thickBot="1" x14ac:dyDescent="0.25">
      <c r="B6" s="104" t="s">
        <v>8</v>
      </c>
      <c r="C6" s="104"/>
      <c r="D6" s="104"/>
      <c r="E6" s="104"/>
    </row>
    <row r="7" spans="2:6" s="5" customFormat="1" ht="60" customHeight="1" thickTop="1" x14ac:dyDescent="0.2">
      <c r="B7" s="37" t="s">
        <v>37</v>
      </c>
      <c r="C7" s="38">
        <v>2</v>
      </c>
      <c r="D7" s="39">
        <v>2300</v>
      </c>
      <c r="E7" s="40">
        <f>SUM(C7*D7)</f>
        <v>4600</v>
      </c>
    </row>
    <row r="8" spans="2:6" s="5" customFormat="1" ht="60" customHeight="1" x14ac:dyDescent="0.2">
      <c r="B8" s="41" t="s">
        <v>38</v>
      </c>
      <c r="C8" s="42">
        <v>1</v>
      </c>
      <c r="D8" s="43">
        <v>1100</v>
      </c>
      <c r="E8" s="44">
        <f>SUM(C8*D8)</f>
        <v>1100</v>
      </c>
    </row>
    <row r="9" spans="2:6" s="5" customFormat="1" ht="60" customHeight="1" x14ac:dyDescent="0.2">
      <c r="B9" s="41" t="s">
        <v>39</v>
      </c>
      <c r="C9" s="42">
        <v>3</v>
      </c>
      <c r="D9" s="43">
        <v>300</v>
      </c>
      <c r="E9" s="44">
        <f>SUM(C9*D9)</f>
        <v>900</v>
      </c>
    </row>
    <row r="10" spans="2:6" s="5" customFormat="1" ht="60" customHeight="1" thickBot="1" x14ac:dyDescent="0.25">
      <c r="B10" s="45" t="s">
        <v>40</v>
      </c>
      <c r="C10" s="46">
        <v>2</v>
      </c>
      <c r="D10" s="47">
        <v>250</v>
      </c>
      <c r="E10" s="48">
        <f>SUM(C10*D10)</f>
        <v>500</v>
      </c>
    </row>
    <row r="11" spans="2:6" s="4" customFormat="1" ht="60" customHeight="1" thickTop="1" x14ac:dyDescent="0.2">
      <c r="B11" s="49" t="s">
        <v>28</v>
      </c>
      <c r="C11" s="50"/>
      <c r="D11" s="51"/>
      <c r="E11" s="52">
        <f>SUM(E7:E10)</f>
        <v>7100</v>
      </c>
      <c r="F11" s="5"/>
    </row>
    <row r="12" spans="2:6" s="4" customFormat="1" ht="30" customHeight="1" thickBot="1" x14ac:dyDescent="0.25">
      <c r="B12" s="29"/>
      <c r="C12" s="30"/>
      <c r="D12" s="33"/>
      <c r="E12" s="34"/>
      <c r="F12" s="5"/>
    </row>
    <row r="13" spans="2:6" s="97" customFormat="1" ht="50.1" customHeight="1" thickTop="1" thickBot="1" x14ac:dyDescent="0.25">
      <c r="B13" s="99" t="s">
        <v>9</v>
      </c>
      <c r="C13" s="99"/>
      <c r="D13" s="99"/>
      <c r="E13" s="99"/>
    </row>
    <row r="14" spans="2:6" s="5" customFormat="1" ht="60" customHeight="1" thickTop="1" x14ac:dyDescent="0.2">
      <c r="B14" s="37" t="s">
        <v>41</v>
      </c>
      <c r="C14" s="38">
        <v>5000</v>
      </c>
      <c r="D14" s="53">
        <v>0.15</v>
      </c>
      <c r="E14" s="54">
        <f>SUM(C14*D14)</f>
        <v>750</v>
      </c>
    </row>
    <row r="15" spans="2:6" s="5" customFormat="1" ht="60" customHeight="1" x14ac:dyDescent="0.2">
      <c r="B15" s="41" t="s">
        <v>27</v>
      </c>
      <c r="C15" s="42">
        <v>5</v>
      </c>
      <c r="D15" s="55">
        <v>4000</v>
      </c>
      <c r="E15" s="56">
        <f>SUM(C15*D15)</f>
        <v>20000</v>
      </c>
    </row>
    <row r="16" spans="2:6" s="5" customFormat="1" ht="60" customHeight="1" x14ac:dyDescent="0.2">
      <c r="B16" s="41" t="s">
        <v>14</v>
      </c>
      <c r="C16" s="42">
        <v>13</v>
      </c>
      <c r="D16" s="55">
        <v>350</v>
      </c>
      <c r="E16" s="56">
        <f>SUM(C16*D16)</f>
        <v>4550</v>
      </c>
    </row>
    <row r="17" spans="2:6" s="5" customFormat="1" ht="60" customHeight="1" thickBot="1" x14ac:dyDescent="0.25">
      <c r="B17" s="57" t="s">
        <v>42</v>
      </c>
      <c r="C17" s="58">
        <v>1</v>
      </c>
      <c r="D17" s="59">
        <v>350</v>
      </c>
      <c r="E17" s="60">
        <f>SUM(C17*D17)</f>
        <v>350</v>
      </c>
    </row>
    <row r="18" spans="2:6" s="5" customFormat="1" ht="60" customHeight="1" thickTop="1" x14ac:dyDescent="0.2">
      <c r="B18" s="49" t="s">
        <v>29</v>
      </c>
      <c r="C18" s="50"/>
      <c r="D18" s="61"/>
      <c r="E18" s="62">
        <f>SUM(E14:E17)</f>
        <v>25650</v>
      </c>
    </row>
    <row r="19" spans="2:6" s="5" customFormat="1" ht="30" customHeight="1" thickBot="1" x14ac:dyDescent="0.25">
      <c r="B19" s="29"/>
      <c r="C19" s="30"/>
      <c r="D19" s="32"/>
      <c r="E19" s="31"/>
    </row>
    <row r="20" spans="2:6" s="97" customFormat="1" ht="50.1" customHeight="1" thickTop="1" thickBot="1" x14ac:dyDescent="0.25">
      <c r="B20" s="99" t="s">
        <v>10</v>
      </c>
      <c r="C20" s="99"/>
      <c r="D20" s="99"/>
      <c r="E20" s="99"/>
    </row>
    <row r="21" spans="2:6" s="5" customFormat="1" ht="60" customHeight="1" thickTop="1" x14ac:dyDescent="0.2">
      <c r="B21" s="37" t="s">
        <v>43</v>
      </c>
      <c r="C21" s="38">
        <v>3</v>
      </c>
      <c r="D21" s="53">
        <v>50</v>
      </c>
      <c r="E21" s="54">
        <f>SUM(C21*D21)</f>
        <v>150</v>
      </c>
    </row>
    <row r="22" spans="2:6" s="5" customFormat="1" ht="60" customHeight="1" x14ac:dyDescent="0.2">
      <c r="B22" s="41" t="s">
        <v>44</v>
      </c>
      <c r="C22" s="42">
        <v>2</v>
      </c>
      <c r="D22" s="55">
        <v>20</v>
      </c>
      <c r="E22" s="56">
        <f>SUM(C22*D22)</f>
        <v>40</v>
      </c>
    </row>
    <row r="23" spans="2:6" s="5" customFormat="1" ht="60" customHeight="1" thickBot="1" x14ac:dyDescent="0.25">
      <c r="B23" s="57" t="s">
        <v>45</v>
      </c>
      <c r="C23" s="58">
        <v>2</v>
      </c>
      <c r="D23" s="59">
        <v>32</v>
      </c>
      <c r="E23" s="60">
        <f>SUM(C23*D23)</f>
        <v>64</v>
      </c>
    </row>
    <row r="24" spans="2:6" s="4" customFormat="1" ht="60" customHeight="1" thickTop="1" x14ac:dyDescent="0.2">
      <c r="B24" s="49" t="s">
        <v>30</v>
      </c>
      <c r="C24" s="50"/>
      <c r="D24" s="61"/>
      <c r="E24" s="63">
        <f>SUM(E21:E23)</f>
        <v>254</v>
      </c>
      <c r="F24" s="5"/>
    </row>
    <row r="25" spans="2:6" s="4" customFormat="1" ht="30" customHeight="1" thickBot="1" x14ac:dyDescent="0.25">
      <c r="B25" s="29"/>
      <c r="C25" s="30"/>
      <c r="D25" s="32"/>
      <c r="E25" s="31"/>
      <c r="F25" s="5"/>
    </row>
    <row r="26" spans="2:6" s="97" customFormat="1" ht="50.1" customHeight="1" thickTop="1" thickBot="1" x14ac:dyDescent="0.25">
      <c r="B26" s="99" t="s">
        <v>7</v>
      </c>
      <c r="C26" s="99"/>
      <c r="D26" s="99"/>
      <c r="E26" s="99"/>
    </row>
    <row r="27" spans="2:6" s="5" customFormat="1" ht="60" customHeight="1" thickTop="1" x14ac:dyDescent="0.2">
      <c r="B27" s="37" t="s">
        <v>23</v>
      </c>
      <c r="C27" s="38">
        <v>50</v>
      </c>
      <c r="D27" s="64"/>
      <c r="E27" s="65"/>
    </row>
    <row r="28" spans="2:6" s="4" customFormat="1" ht="60" customHeight="1" x14ac:dyDescent="0.2">
      <c r="B28" s="41" t="s">
        <v>71</v>
      </c>
      <c r="C28" s="42"/>
      <c r="D28" s="66"/>
      <c r="E28" s="67"/>
      <c r="F28" s="5"/>
    </row>
    <row r="29" spans="2:6" s="5" customFormat="1" ht="60" customHeight="1" x14ac:dyDescent="0.2">
      <c r="B29" s="41" t="s">
        <v>46</v>
      </c>
      <c r="C29" s="42"/>
      <c r="D29" s="55">
        <v>23</v>
      </c>
      <c r="E29" s="56">
        <f>D29*C27</f>
        <v>1150</v>
      </c>
    </row>
    <row r="30" spans="2:6" s="11" customFormat="1" ht="60" customHeight="1" x14ac:dyDescent="0.2">
      <c r="B30" s="41" t="s">
        <v>47</v>
      </c>
      <c r="C30" s="68"/>
      <c r="D30" s="55">
        <f>SUM(D28:D29)*0.1</f>
        <v>2.3000000000000003</v>
      </c>
      <c r="E30" s="56">
        <f>D30*C27</f>
        <v>115.00000000000001</v>
      </c>
      <c r="F30" s="19"/>
    </row>
    <row r="31" spans="2:6" s="11" customFormat="1" ht="60" customHeight="1" thickBot="1" x14ac:dyDescent="0.25">
      <c r="B31" s="45" t="s">
        <v>48</v>
      </c>
      <c r="C31" s="69"/>
      <c r="D31" s="70">
        <f>SUM(D28:D30)*(0.2)</f>
        <v>5.0600000000000005</v>
      </c>
      <c r="E31" s="71">
        <f>D31*C27</f>
        <v>253.00000000000003</v>
      </c>
      <c r="F31" s="19"/>
    </row>
    <row r="32" spans="2:6" ht="60" customHeight="1" thickTop="1" x14ac:dyDescent="0.2">
      <c r="B32" s="49" t="s">
        <v>20</v>
      </c>
      <c r="C32" s="50"/>
      <c r="D32" s="62"/>
      <c r="E32" s="72">
        <f>SUM(E29:E31)</f>
        <v>1518</v>
      </c>
    </row>
    <row r="33" spans="2:6" ht="30" customHeight="1" thickBot="1" x14ac:dyDescent="0.25">
      <c r="B33" s="6"/>
      <c r="C33" s="8"/>
      <c r="D33" s="10"/>
      <c r="E33" s="12"/>
    </row>
    <row r="34" spans="2:6" s="98" customFormat="1" ht="50.1" customHeight="1" thickTop="1" thickBot="1" x14ac:dyDescent="0.25">
      <c r="B34" s="99" t="s">
        <v>6</v>
      </c>
      <c r="C34" s="99"/>
      <c r="D34" s="99"/>
      <c r="E34" s="99"/>
    </row>
    <row r="35" spans="2:6" ht="60" customHeight="1" thickTop="1" x14ac:dyDescent="0.2">
      <c r="B35" s="37" t="s">
        <v>49</v>
      </c>
      <c r="C35" s="38">
        <v>1</v>
      </c>
      <c r="D35" s="53">
        <v>300</v>
      </c>
      <c r="E35" s="54">
        <f>SUM(C35*D35)</f>
        <v>300</v>
      </c>
    </row>
    <row r="36" spans="2:6" ht="60" customHeight="1" x14ac:dyDescent="0.2">
      <c r="B36" s="41" t="s">
        <v>50</v>
      </c>
      <c r="C36" s="42">
        <v>1</v>
      </c>
      <c r="D36" s="55">
        <v>800</v>
      </c>
      <c r="E36" s="56">
        <f>SUM(C36*D36)</f>
        <v>800</v>
      </c>
    </row>
    <row r="37" spans="2:6" ht="60" customHeight="1" x14ac:dyDescent="0.2">
      <c r="B37" s="41" t="s">
        <v>51</v>
      </c>
      <c r="C37" s="42">
        <v>1</v>
      </c>
      <c r="D37" s="55">
        <v>1200</v>
      </c>
      <c r="E37" s="56">
        <f>SUM(C37*D37)</f>
        <v>1200</v>
      </c>
    </row>
    <row r="38" spans="2:6" ht="60" customHeight="1" thickBot="1" x14ac:dyDescent="0.25">
      <c r="B38" s="45" t="s">
        <v>52</v>
      </c>
      <c r="C38" s="46">
        <v>1</v>
      </c>
      <c r="D38" s="70">
        <v>200</v>
      </c>
      <c r="E38" s="71">
        <f>SUM(C38*D38)</f>
        <v>200</v>
      </c>
    </row>
    <row r="39" spans="2:6" s="13" customFormat="1" ht="60" customHeight="1" thickTop="1" x14ac:dyDescent="0.2">
      <c r="B39" s="49" t="s">
        <v>21</v>
      </c>
      <c r="C39" s="73"/>
      <c r="D39" s="61"/>
      <c r="E39" s="72">
        <f>SUM(E35:E38)</f>
        <v>2500</v>
      </c>
      <c r="F39" s="1"/>
    </row>
    <row r="40" spans="2:6" s="13" customFormat="1" ht="30" customHeight="1" thickBot="1" x14ac:dyDescent="0.25">
      <c r="B40" s="6"/>
      <c r="C40" s="7"/>
      <c r="D40" s="9"/>
      <c r="E40" s="12"/>
      <c r="F40" s="1"/>
    </row>
    <row r="41" spans="2:6" s="98" customFormat="1" ht="50.1" customHeight="1" thickTop="1" thickBot="1" x14ac:dyDescent="0.25">
      <c r="B41" s="99" t="s">
        <v>0</v>
      </c>
      <c r="C41" s="99"/>
      <c r="D41" s="99"/>
      <c r="E41" s="99"/>
    </row>
    <row r="42" spans="2:6" ht="60" customHeight="1" thickTop="1" x14ac:dyDescent="0.2">
      <c r="B42" s="37" t="s">
        <v>53</v>
      </c>
      <c r="C42" s="38">
        <v>1</v>
      </c>
      <c r="D42" s="53">
        <v>0</v>
      </c>
      <c r="E42" s="54">
        <f t="shared" ref="E42:E49" si="0">D42*C42</f>
        <v>0</v>
      </c>
    </row>
    <row r="43" spans="2:6" ht="60" customHeight="1" x14ac:dyDescent="0.2">
      <c r="B43" s="41" t="s">
        <v>54</v>
      </c>
      <c r="C43" s="42">
        <v>1</v>
      </c>
      <c r="D43" s="55">
        <v>0</v>
      </c>
      <c r="E43" s="56">
        <f t="shared" si="0"/>
        <v>0</v>
      </c>
    </row>
    <row r="44" spans="2:6" ht="60" customHeight="1" x14ac:dyDescent="0.2">
      <c r="B44" s="41" t="s">
        <v>55</v>
      </c>
      <c r="C44" s="42">
        <v>1</v>
      </c>
      <c r="D44" s="55">
        <v>45</v>
      </c>
      <c r="E44" s="56">
        <f t="shared" si="0"/>
        <v>45</v>
      </c>
    </row>
    <row r="45" spans="2:6" ht="60" customHeight="1" x14ac:dyDescent="0.2">
      <c r="B45" s="41" t="s">
        <v>56</v>
      </c>
      <c r="C45" s="42">
        <v>1</v>
      </c>
      <c r="D45" s="55">
        <v>12</v>
      </c>
      <c r="E45" s="56">
        <f t="shared" si="0"/>
        <v>12</v>
      </c>
    </row>
    <row r="46" spans="2:6" ht="60" customHeight="1" x14ac:dyDescent="0.2">
      <c r="B46" s="41" t="s">
        <v>57</v>
      </c>
      <c r="C46" s="42">
        <v>1</v>
      </c>
      <c r="D46" s="55">
        <v>0</v>
      </c>
      <c r="E46" s="56">
        <f t="shared" si="0"/>
        <v>0</v>
      </c>
    </row>
    <row r="47" spans="2:6" ht="60" customHeight="1" x14ac:dyDescent="0.2">
      <c r="B47" s="41" t="s">
        <v>58</v>
      </c>
      <c r="C47" s="42">
        <v>1</v>
      </c>
      <c r="D47" s="55">
        <v>0</v>
      </c>
      <c r="E47" s="56">
        <f t="shared" si="0"/>
        <v>0</v>
      </c>
    </row>
    <row r="48" spans="2:6" ht="60" customHeight="1" x14ac:dyDescent="0.2">
      <c r="B48" s="41" t="s">
        <v>59</v>
      </c>
      <c r="C48" s="42">
        <v>1</v>
      </c>
      <c r="D48" s="55">
        <v>0</v>
      </c>
      <c r="E48" s="56">
        <f t="shared" si="0"/>
        <v>0</v>
      </c>
    </row>
    <row r="49" spans="2:6" ht="60" customHeight="1" x14ac:dyDescent="0.2">
      <c r="B49" s="41" t="s">
        <v>60</v>
      </c>
      <c r="C49" s="42">
        <v>1</v>
      </c>
      <c r="D49" s="55">
        <v>300</v>
      </c>
      <c r="E49" s="56">
        <f t="shared" si="0"/>
        <v>300</v>
      </c>
    </row>
    <row r="50" spans="2:6" ht="60" customHeight="1" thickBot="1" x14ac:dyDescent="0.25">
      <c r="B50" s="45" t="s">
        <v>61</v>
      </c>
      <c r="C50" s="74"/>
      <c r="D50" s="70">
        <f>SUM(D42:D49)*(0.088)</f>
        <v>31.415999999999997</v>
      </c>
      <c r="E50" s="71">
        <f>SUM(E42:E49)*(0.088)</f>
        <v>31.415999999999997</v>
      </c>
    </row>
    <row r="51" spans="2:6" ht="60" customHeight="1" thickTop="1" x14ac:dyDescent="0.2">
      <c r="B51" s="49" t="s">
        <v>1</v>
      </c>
      <c r="C51" s="50"/>
      <c r="D51" s="61"/>
      <c r="E51" s="72">
        <f>SUM(E42:E50)</f>
        <v>388.416</v>
      </c>
    </row>
    <row r="52" spans="2:6" ht="30" customHeight="1" thickBot="1" x14ac:dyDescent="0.25">
      <c r="B52" s="29"/>
      <c r="C52" s="30"/>
      <c r="D52" s="32"/>
      <c r="E52" s="27"/>
    </row>
    <row r="53" spans="2:6" s="98" customFormat="1" ht="50.1" customHeight="1" thickTop="1" thickBot="1" x14ac:dyDescent="0.25">
      <c r="B53" s="99" t="s">
        <v>2</v>
      </c>
      <c r="C53" s="99"/>
      <c r="D53" s="99"/>
      <c r="E53" s="99"/>
    </row>
    <row r="54" spans="2:6" ht="60" customHeight="1" thickTop="1" x14ac:dyDescent="0.2">
      <c r="B54" s="37" t="s">
        <v>76</v>
      </c>
      <c r="C54" s="75"/>
      <c r="D54" s="53">
        <v>834</v>
      </c>
      <c r="E54" s="54">
        <f>D54</f>
        <v>834</v>
      </c>
    </row>
    <row r="55" spans="2:6" ht="60" customHeight="1" x14ac:dyDescent="0.2">
      <c r="B55" s="41" t="s">
        <v>62</v>
      </c>
      <c r="C55" s="76"/>
      <c r="D55" s="55">
        <v>600</v>
      </c>
      <c r="E55" s="56">
        <f>D55</f>
        <v>600</v>
      </c>
    </row>
    <row r="56" spans="2:6" ht="60" customHeight="1" x14ac:dyDescent="0.2">
      <c r="B56" s="41" t="s">
        <v>63</v>
      </c>
      <c r="C56" s="76" t="s">
        <v>65</v>
      </c>
      <c r="D56" s="55">
        <v>200</v>
      </c>
      <c r="E56" s="56">
        <f>D56</f>
        <v>200</v>
      </c>
    </row>
    <row r="57" spans="2:6" ht="60" customHeight="1" thickBot="1" x14ac:dyDescent="0.25">
      <c r="B57" s="45" t="s">
        <v>64</v>
      </c>
      <c r="C57" s="74"/>
      <c r="D57" s="70">
        <v>100</v>
      </c>
      <c r="E57" s="71">
        <f>D57</f>
        <v>100</v>
      </c>
    </row>
    <row r="58" spans="2:6" s="13" customFormat="1" ht="60" customHeight="1" thickTop="1" x14ac:dyDescent="0.2">
      <c r="B58" s="49" t="s">
        <v>3</v>
      </c>
      <c r="C58" s="50"/>
      <c r="D58" s="62"/>
      <c r="E58" s="72">
        <f>SUM(E54:E57)</f>
        <v>1734</v>
      </c>
      <c r="F58" s="1"/>
    </row>
    <row r="59" spans="2:6" s="13" customFormat="1" ht="30" customHeight="1" thickBot="1" x14ac:dyDescent="0.25">
      <c r="B59" s="29"/>
      <c r="C59" s="30"/>
      <c r="D59" s="31"/>
      <c r="E59" s="27"/>
      <c r="F59" s="1"/>
    </row>
    <row r="60" spans="2:6" s="98" customFormat="1" ht="50.1" customHeight="1" thickTop="1" thickBot="1" x14ac:dyDescent="0.25">
      <c r="B60" s="99" t="s">
        <v>4</v>
      </c>
      <c r="C60" s="99"/>
      <c r="D60" s="99"/>
      <c r="E60" s="99"/>
    </row>
    <row r="61" spans="2:6" ht="60" customHeight="1" thickTop="1" x14ac:dyDescent="0.2">
      <c r="B61" s="37" t="s">
        <v>66</v>
      </c>
      <c r="C61" s="38">
        <v>25</v>
      </c>
      <c r="D61" s="53">
        <v>10</v>
      </c>
      <c r="E61" s="54">
        <f>D61*C61</f>
        <v>250</v>
      </c>
    </row>
    <row r="62" spans="2:6" ht="60" customHeight="1" x14ac:dyDescent="0.2">
      <c r="B62" s="41" t="s">
        <v>67</v>
      </c>
      <c r="C62" s="42">
        <v>25</v>
      </c>
      <c r="D62" s="55">
        <v>5</v>
      </c>
      <c r="E62" s="56">
        <f>D62*C62</f>
        <v>125</v>
      </c>
    </row>
    <row r="63" spans="2:6" s="13" customFormat="1" ht="60" customHeight="1" thickBot="1" x14ac:dyDescent="0.25">
      <c r="B63" s="77" t="s">
        <v>5</v>
      </c>
      <c r="C63" s="74"/>
      <c r="D63" s="70"/>
      <c r="E63" s="78">
        <f>SUM(E61:E62)</f>
        <v>375</v>
      </c>
      <c r="F63" s="1"/>
    </row>
    <row r="64" spans="2:6" s="13" customFormat="1" ht="60" customHeight="1" thickTop="1" x14ac:dyDescent="0.2">
      <c r="B64" s="49" t="s">
        <v>31</v>
      </c>
      <c r="C64" s="50"/>
      <c r="D64" s="79"/>
      <c r="E64" s="63">
        <f>SUM(E32+E39+E51+E58+E63)</f>
        <v>6515.4160000000002</v>
      </c>
      <c r="F64" s="1"/>
    </row>
    <row r="65" spans="2:6" ht="50.1" customHeight="1" thickBot="1" x14ac:dyDescent="0.25">
      <c r="B65" s="15"/>
      <c r="C65" s="16"/>
      <c r="D65" s="14"/>
      <c r="E65" s="14"/>
    </row>
    <row r="66" spans="2:6" s="98" customFormat="1" ht="50.1" customHeight="1" thickTop="1" thickBot="1" x14ac:dyDescent="0.25">
      <c r="B66" s="102" t="s">
        <v>11</v>
      </c>
      <c r="C66" s="102"/>
      <c r="D66" s="102"/>
      <c r="E66" s="102"/>
    </row>
    <row r="67" spans="2:6" ht="60" customHeight="1" thickTop="1" x14ac:dyDescent="0.2">
      <c r="B67" s="80" t="s">
        <v>68</v>
      </c>
      <c r="C67" s="81">
        <v>50</v>
      </c>
      <c r="D67" s="82">
        <v>8</v>
      </c>
      <c r="E67" s="83">
        <f>SUM(C67*D67)</f>
        <v>400</v>
      </c>
    </row>
    <row r="68" spans="2:6" ht="60" customHeight="1" x14ac:dyDescent="0.2">
      <c r="B68" s="84" t="s">
        <v>69</v>
      </c>
      <c r="C68" s="85">
        <v>300</v>
      </c>
      <c r="D68" s="86">
        <v>3</v>
      </c>
      <c r="E68" s="87">
        <f>SUM(C68*D68)</f>
        <v>900</v>
      </c>
    </row>
    <row r="69" spans="2:6" ht="60" customHeight="1" x14ac:dyDescent="0.2">
      <c r="B69" s="84" t="s">
        <v>70</v>
      </c>
      <c r="C69" s="85">
        <v>200</v>
      </c>
      <c r="D69" s="86">
        <v>2.5</v>
      </c>
      <c r="E69" s="87">
        <f>SUM(C69*D69)</f>
        <v>500</v>
      </c>
    </row>
    <row r="70" spans="2:6" ht="60" customHeight="1" thickBot="1" x14ac:dyDescent="0.25">
      <c r="B70" s="88"/>
      <c r="C70" s="89"/>
      <c r="D70" s="90"/>
      <c r="E70" s="90"/>
    </row>
    <row r="71" spans="2:6" s="13" customFormat="1" ht="60" customHeight="1" thickTop="1" x14ac:dyDescent="0.2">
      <c r="B71" s="91" t="s">
        <v>32</v>
      </c>
      <c r="C71" s="92"/>
      <c r="D71" s="93"/>
      <c r="E71" s="94">
        <f>SUM(E67:E70)</f>
        <v>1800</v>
      </c>
      <c r="F71" s="1"/>
    </row>
    <row r="72" spans="2:6" s="13" customFormat="1" ht="30" customHeight="1" thickBot="1" x14ac:dyDescent="0.25">
      <c r="B72" s="25"/>
      <c r="C72" s="26"/>
      <c r="D72" s="27"/>
      <c r="E72" s="28"/>
      <c r="F72" s="1"/>
    </row>
    <row r="73" spans="2:6" s="98" customFormat="1" ht="50.1" customHeight="1" thickTop="1" thickBot="1" x14ac:dyDescent="0.25">
      <c r="B73" s="102" t="s">
        <v>12</v>
      </c>
      <c r="C73" s="102"/>
      <c r="D73" s="102"/>
      <c r="E73" s="102"/>
    </row>
    <row r="74" spans="2:6" ht="60" customHeight="1" thickTop="1" x14ac:dyDescent="0.2">
      <c r="B74" s="80" t="s">
        <v>35</v>
      </c>
      <c r="C74" s="81">
        <v>5000</v>
      </c>
      <c r="D74" s="82">
        <v>0.15</v>
      </c>
      <c r="E74" s="83">
        <f>SUM(C74*D74)</f>
        <v>750</v>
      </c>
    </row>
    <row r="75" spans="2:6" ht="60" customHeight="1" x14ac:dyDescent="0.2">
      <c r="B75" s="84" t="s">
        <v>15</v>
      </c>
      <c r="C75" s="85">
        <v>15000</v>
      </c>
      <c r="D75" s="86">
        <v>0.04</v>
      </c>
      <c r="E75" s="87">
        <f t="shared" ref="E75:E81" si="1">SUM(C75*D75)</f>
        <v>600</v>
      </c>
    </row>
    <row r="76" spans="2:6" ht="60" customHeight="1" x14ac:dyDescent="0.2">
      <c r="B76" s="84" t="s">
        <v>16</v>
      </c>
      <c r="C76" s="85">
        <v>15000</v>
      </c>
      <c r="D76" s="86">
        <v>0.03</v>
      </c>
      <c r="E76" s="87">
        <f t="shared" si="1"/>
        <v>450</v>
      </c>
    </row>
    <row r="77" spans="2:6" ht="60" customHeight="1" x14ac:dyDescent="0.2">
      <c r="B77" s="84" t="s">
        <v>27</v>
      </c>
      <c r="C77" s="85">
        <v>2</v>
      </c>
      <c r="D77" s="86">
        <v>600</v>
      </c>
      <c r="E77" s="87">
        <f t="shared" si="1"/>
        <v>1200</v>
      </c>
    </row>
    <row r="78" spans="2:6" ht="60" customHeight="1" x14ac:dyDescent="0.2">
      <c r="B78" s="84" t="s">
        <v>14</v>
      </c>
      <c r="C78" s="85">
        <v>4</v>
      </c>
      <c r="D78" s="86">
        <v>300</v>
      </c>
      <c r="E78" s="87">
        <f t="shared" si="1"/>
        <v>1200</v>
      </c>
    </row>
    <row r="79" spans="2:6" ht="60" customHeight="1" x14ac:dyDescent="0.2">
      <c r="B79" s="84" t="s">
        <v>36</v>
      </c>
      <c r="C79" s="85">
        <v>6</v>
      </c>
      <c r="D79" s="86">
        <v>220</v>
      </c>
      <c r="E79" s="87">
        <f t="shared" si="1"/>
        <v>1320</v>
      </c>
    </row>
    <row r="80" spans="2:6" ht="60" customHeight="1" x14ac:dyDescent="0.2">
      <c r="B80" s="84" t="s">
        <v>17</v>
      </c>
      <c r="C80" s="85">
        <v>2</v>
      </c>
      <c r="D80" s="86">
        <v>556</v>
      </c>
      <c r="E80" s="87">
        <f t="shared" si="1"/>
        <v>1112</v>
      </c>
    </row>
    <row r="81" spans="2:6" ht="60" customHeight="1" x14ac:dyDescent="0.2">
      <c r="B81" s="84" t="s">
        <v>24</v>
      </c>
      <c r="C81" s="85">
        <v>3</v>
      </c>
      <c r="D81" s="86">
        <v>125</v>
      </c>
      <c r="E81" s="87">
        <f t="shared" si="1"/>
        <v>375</v>
      </c>
    </row>
    <row r="82" spans="2:6" ht="60" customHeight="1" thickBot="1" x14ac:dyDescent="0.25">
      <c r="B82" s="88"/>
      <c r="C82" s="95"/>
      <c r="D82" s="90"/>
      <c r="E82" s="90"/>
    </row>
    <row r="83" spans="2:6" s="13" customFormat="1" ht="60" customHeight="1" thickTop="1" x14ac:dyDescent="0.2">
      <c r="B83" s="91" t="s">
        <v>33</v>
      </c>
      <c r="C83" s="92"/>
      <c r="D83" s="93"/>
      <c r="E83" s="94">
        <f>SUM(E74:E82)</f>
        <v>7007</v>
      </c>
      <c r="F83" s="1"/>
    </row>
    <row r="84" spans="2:6" ht="30" customHeight="1" thickBot="1" x14ac:dyDescent="0.25">
      <c r="B84" s="15"/>
      <c r="C84" s="16"/>
      <c r="D84" s="14"/>
      <c r="E84" s="14"/>
    </row>
    <row r="85" spans="2:6" s="98" customFormat="1" ht="50.1" customHeight="1" thickTop="1" thickBot="1" x14ac:dyDescent="0.25">
      <c r="B85" s="102" t="s">
        <v>13</v>
      </c>
      <c r="C85" s="102"/>
      <c r="D85" s="102"/>
      <c r="E85" s="102"/>
    </row>
    <row r="86" spans="2:6" ht="60" customHeight="1" thickTop="1" x14ac:dyDescent="0.2">
      <c r="B86" s="80" t="s">
        <v>25</v>
      </c>
      <c r="C86" s="81">
        <v>3</v>
      </c>
      <c r="D86" s="82">
        <v>200</v>
      </c>
      <c r="E86" s="83">
        <f>SUM(C86*D86)</f>
        <v>600</v>
      </c>
    </row>
    <row r="87" spans="2:6" ht="60" customHeight="1" x14ac:dyDescent="0.2">
      <c r="B87" s="84" t="s">
        <v>12</v>
      </c>
      <c r="C87" s="85">
        <v>4</v>
      </c>
      <c r="D87" s="86">
        <v>200</v>
      </c>
      <c r="E87" s="87">
        <f>SUM(C87*D87)</f>
        <v>800</v>
      </c>
    </row>
    <row r="88" spans="2:6" ht="60" customHeight="1" x14ac:dyDescent="0.2">
      <c r="B88" s="84" t="s">
        <v>26</v>
      </c>
      <c r="C88" s="85">
        <v>6</v>
      </c>
      <c r="D88" s="86">
        <v>200</v>
      </c>
      <c r="E88" s="87">
        <f>SUM(C88*D88)</f>
        <v>1200</v>
      </c>
    </row>
    <row r="89" spans="2:6" ht="60" customHeight="1" x14ac:dyDescent="0.2">
      <c r="B89" s="84" t="s">
        <v>18</v>
      </c>
      <c r="C89" s="85">
        <v>3</v>
      </c>
      <c r="D89" s="86">
        <v>200</v>
      </c>
      <c r="E89" s="87">
        <f>SUM(C89*D89)</f>
        <v>600</v>
      </c>
    </row>
    <row r="90" spans="2:6" ht="60" customHeight="1" thickBot="1" x14ac:dyDescent="0.25">
      <c r="B90" s="88"/>
      <c r="C90" s="89"/>
      <c r="D90" s="90"/>
      <c r="E90" s="90"/>
    </row>
    <row r="91" spans="2:6" s="13" customFormat="1" ht="60" customHeight="1" thickTop="1" x14ac:dyDescent="0.2">
      <c r="B91" s="91" t="s">
        <v>34</v>
      </c>
      <c r="C91" s="96"/>
      <c r="D91" s="93"/>
      <c r="E91" s="94">
        <f>SUM(E86:E90)</f>
        <v>3200</v>
      </c>
      <c r="F91" s="1"/>
    </row>
    <row r="92" spans="2:6" ht="15" customHeight="1" x14ac:dyDescent="0.2">
      <c r="B92" s="15"/>
      <c r="C92" s="17"/>
      <c r="D92" s="14"/>
      <c r="E92" s="14"/>
    </row>
    <row r="93" spans="2:6" s="23" customFormat="1" ht="75.95" customHeight="1" x14ac:dyDescent="0.2">
      <c r="B93" s="100" t="s">
        <v>22</v>
      </c>
      <c r="C93" s="101"/>
      <c r="D93" s="22"/>
      <c r="E93" s="35">
        <f>SUM(E11+E18+E24+E64+E71+E83+E91)</f>
        <v>51526.415999999997</v>
      </c>
    </row>
  </sheetData>
  <mergeCells count="13">
    <mergeCell ref="B2:E2"/>
    <mergeCell ref="B13:E13"/>
    <mergeCell ref="B20:E20"/>
    <mergeCell ref="B26:E26"/>
    <mergeCell ref="B6:E6"/>
    <mergeCell ref="B53:E53"/>
    <mergeCell ref="B60:E60"/>
    <mergeCell ref="B41:E41"/>
    <mergeCell ref="B34:E34"/>
    <mergeCell ref="B93:C93"/>
    <mergeCell ref="B66:E66"/>
    <mergeCell ref="B73:E73"/>
    <mergeCell ref="B85:E85"/>
  </mergeCells>
  <phoneticPr fontId="2" type="noConversion"/>
  <pageMargins left="1.2" right="0.25" top="0.36" bottom="0.33" header="0.17" footer="0.17"/>
  <pageSetup scale="29" orientation="landscape" horizontalDpi="300" verticalDpi="300" r:id="rId1"/>
  <headerFooter alignWithMargins="0">
    <oddHeader>&amp;C&amp;A</oddHeader>
    <oddFooter>&amp;LConfidential &amp; Proprietary&amp;R&amp;8Page &amp;P</oddFooter>
  </headerFooter>
  <rowBreaks count="2" manualBreakCount="2">
    <brk id="32" min="1" max="4" man="1"/>
    <brk id="64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Marketing Budget Plan</vt:lpstr>
      <vt:lpstr>'Marketing Budget Plan'!Print_Area</vt:lpstr>
      <vt:lpstr>'Marketing Budget Plan'!Print_Titles</vt:lpstr>
    </vt:vector>
  </TitlesOfParts>
  <Manager/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GLOBAL</cp:lastModifiedBy>
  <cp:lastPrinted>2022-10-04T23:45:18Z</cp:lastPrinted>
  <dcterms:created xsi:type="dcterms:W3CDTF">2002-03-19T21:41:08Z</dcterms:created>
  <dcterms:modified xsi:type="dcterms:W3CDTF">2022-10-04T23:47:05Z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