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CC700AB4-ACB6-4744-8DE2-3A201AA9829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ERSONAL MONTHLY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6" i="1"/>
  <c r="J53" i="1"/>
  <c r="J54" i="1"/>
  <c r="J55" i="1"/>
  <c r="J56" i="1"/>
  <c r="J47" i="1"/>
  <c r="J48" i="1"/>
  <c r="J49" i="1"/>
  <c r="J41" i="1"/>
  <c r="J42" i="1"/>
  <c r="J43" i="1"/>
  <c r="J34" i="1"/>
  <c r="J35" i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8" i="1" l="1"/>
  <c r="J31" i="1"/>
  <c r="E46" i="1"/>
  <c r="E23" i="1"/>
  <c r="E64" i="1"/>
  <c r="J44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<sst xmlns="http://schemas.openxmlformats.org/spreadsheetml/2006/main" count="149" uniqueCount="87">
  <si>
    <t>PROJECTED MONTHLY INCOME</t>
  </si>
  <si>
    <t>Income 1</t>
  </si>
  <si>
    <t>Extra income</t>
  </si>
  <si>
    <t>Total monthly income</t>
  </si>
  <si>
    <t>ACTUAL MONTHLY INCOME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</si>
  <si>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</si>
  <si>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</si>
  <si>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</si>
  <si>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</si>
  <si>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</si>
  <si>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</si>
  <si>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</si>
  <si>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</si>
  <si>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</si>
  <si>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</si>
  <si>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</si>
  <si>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</si>
  <si>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</si>
  <si>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</si>
  <si>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</si>
  <si>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</si>
  <si>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</si>
  <si>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</si>
  <si>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</si>
  <si>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</si>
  <si>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</si>
  <si>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</si>
  <si>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</si>
  <si>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</si>
  <si>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</si>
  <si>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</si>
  <si>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</si>
  <si>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</si>
  <si>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</si>
  <si>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</si>
  <si>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</si>
  <si>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</si>
  <si>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</si>
  <si>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</si>
  <si>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</si>
  <si>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</si>
  <si>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</si>
  <si>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</si>
  <si>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</si>
  <si>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</si>
  <si>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</si>
  <si>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</si>
  <si>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</si>
  <si>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</si>
  <si>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</si>
  <si>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</si>
  <si>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</si>
  <si>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</si>
  <si>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</si>
  <si>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</si>
  <si>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</si>
  <si>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</si>
  <si>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</si>
  <si>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</si>
  <si>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</si>
  <si>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</si>
  <si>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</si>
  <si>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</si>
  <si>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</si>
  <si>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</si>
  <si>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Hair/nails</t>
  </si>
  <si>
    <t>Clothing</t>
  </si>
  <si>
    <t>Dry cleaning</t>
  </si>
  <si>
    <t>Health club</t>
  </si>
  <si>
    <t>Organization dues or fees</t>
  </si>
  <si>
    <t>Subtotal</t>
  </si>
  <si>
    <t>PERSONAL MONTHLY BUDGET</t>
  </si>
  <si>
    <t>PROJECTED BALANCE 
(Projected income minus expenses)</t>
  </si>
  <si>
    <t>ACTUAL BALANCE 
(Actual income minus expenses)</t>
  </si>
  <si>
    <t>DIFFERENCE 
(Actual minus projected)</t>
  </si>
  <si>
    <t>Create a Personal Monthly Budget in this worksheet. Helpful instructions on how to use this worksheet are in cells in this column. Arrow down to get started.</t>
  </si>
  <si>
    <t>Title of this worksheet is in cell at right. Next instruction is in cell A4.</t>
  </si>
  <si>
    <t>Projected Monthly Income label is in cell at right. Enter Income 1 in cell E4 and Extra Income in E5 to calculate Total monthly income in E6. Next instruction is in cell A6.</t>
  </si>
  <si>
    <t>Projected Balance is auto calculated in cell J4, Actual Balance in J6, and Difference in J8. Next instruction is in cell A8.</t>
  </si>
  <si>
    <t>Actual Monthly Income label is in cell at right. Enter Income 1 in cell E8 and Extra Income in E9 to calculate Total monthly income in E10. Next instruction is in cell A12.</t>
  </si>
  <si>
    <t>Enter details in Housing table starting in cell at right and in Entertainment table starting in cell G12. Next instruction is in cell A25.</t>
  </si>
  <si>
    <t>Enter details in Transportation table starting in cell at right and in Loans table starting in cell G24. Next instruction is in cell A35.</t>
  </si>
  <si>
    <t>Enter details in Insurance table starting in cell at right and in Taxes table starting in cell G33. Next instruction is in cell A42.</t>
  </si>
  <si>
    <t>Enter details in Food table starting in cell at right and in Savings table starting in cell G40. Next instruction is in cell A48.</t>
  </si>
  <si>
    <t>Enter details in Pets table starting in cell at right and in Gifts table starting in cell G46. Next instruction is in cell A56.</t>
  </si>
  <si>
    <t>Enter details in Personal Care table starting in cell at right and in Legal table starting in cell G52. Next instruction is in cell A59.</t>
  </si>
  <si>
    <t>Total Projected Cost is auto calculated in cell J59, Total Actual Cost in J61, and Total Difference in J63.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</si>
</sst>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&quot;$&quot;#,##0.00"/>
  </numFmts>
  <fonts count="13" x14ac:knownFonts="1">
    <font>
      <sz val="10"/>
      <color theme="1" tint="0.2499465926084170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1"/>
      <color theme="0"/>
      <name val="Century Gothic"/>
      <family val="2"/>
      <scheme val="major"/>
    </font>
    <font>
      <sz val="11"/>
      <color theme="1"/>
      <name val="Century Gothic"/>
      <family val="2"/>
      <scheme val="major"/>
    </font>
    <font>
      <sz val="10"/>
      <color theme="0"/>
      <name val="Century Gothic"/>
      <family val="2"/>
      <scheme val="major"/>
    </font>
    <font>
      <b/>
      <sz val="10"/>
      <color theme="0"/>
      <name val="Century Gothic"/>
      <family val="2"/>
      <scheme val="major"/>
    </font>
    <font>
      <b/>
      <sz val="10"/>
      <name val="Century Gothic"/>
      <family val="2"/>
      <scheme val="major"/>
    </font>
    <font>
      <sz val="10"/>
      <name val="Century Gothic"/>
      <family val="2"/>
      <scheme val="major"/>
    </font>
    <font>
      <b/>
      <sz val="10"/>
      <color theme="1"/>
      <name val="Century Gothic"/>
      <family val="2"/>
      <scheme val="major"/>
    </font>
    <font>
      <sz val="10"/>
      <color theme="1"/>
      <name val="Century Gothic"/>
      <family val="2"/>
      <scheme val="major"/>
    </font>
    <font>
      <b/>
      <u/>
      <sz val="36"/>
      <color rgb="FF373C45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73C45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73C45"/>
      </left>
      <right/>
      <top style="thin">
        <color rgb="FF373C45"/>
      </top>
      <bottom/>
      <diagonal/>
    </border>
    <border>
      <left/>
      <right/>
      <top style="thin">
        <color rgb="FF373C45"/>
      </top>
      <bottom/>
      <diagonal/>
    </border>
    <border>
      <left/>
      <right style="thin">
        <color rgb="FF373C45"/>
      </right>
      <top style="thin">
        <color rgb="FF373C45"/>
      </top>
      <bottom/>
      <diagonal/>
    </border>
    <border>
      <left style="thin">
        <color rgb="FF373C45"/>
      </left>
      <right/>
      <top/>
      <bottom/>
      <diagonal/>
    </border>
    <border>
      <left/>
      <right style="thin">
        <color rgb="FF373C45"/>
      </right>
      <top/>
      <bottom/>
      <diagonal/>
    </border>
    <border>
      <left style="thin">
        <color rgb="FF373C45"/>
      </left>
      <right/>
      <top/>
      <bottom style="thin">
        <color rgb="FF373C45"/>
      </bottom>
      <diagonal/>
    </border>
    <border>
      <left/>
      <right/>
      <top/>
      <bottom style="thin">
        <color rgb="FF373C45"/>
      </bottom>
      <diagonal/>
    </border>
    <border>
      <left/>
      <right style="thin">
        <color rgb="FF373C45"/>
      </right>
      <top/>
      <bottom style="thin">
        <color rgb="FF373C45"/>
      </bottom>
      <diagonal/>
    </border>
    <border>
      <left/>
      <right/>
      <top style="double">
        <color rgb="FFFFC909"/>
      </top>
      <bottom/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1" fillId="0" borderId="2" applyNumberFormat="0" applyFill="0" applyBorder="0" applyAlignment="0" applyProtection="0"/>
    <xf numFmtId="0" fontId="2" fillId="0" borderId="3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7" fillId="2" borderId="0" xfId="0" applyFont="1" applyFill="1" applyAlignment="1">
      <alignment vertical="center"/>
    </xf>
    <xf numFmtId="8" fontId="9" fillId="0" borderId="6" xfId="0" applyNumberFormat="1" applyFont="1" applyBorder="1" applyAlignment="1">
      <alignment vertical="center"/>
    </xf>
    <xf numFmtId="8" fontId="9" fillId="0" borderId="8" xfId="0" applyNumberFormat="1" applyFont="1" applyBorder="1" applyAlignment="1">
      <alignment vertical="center"/>
    </xf>
    <xf numFmtId="8" fontId="8" fillId="0" borderId="11" xfId="0" applyNumberFormat="1" applyFont="1" applyBorder="1" applyAlignment="1">
      <alignment vertical="center"/>
    </xf>
    <xf numFmtId="164" fontId="1" fillId="3" borderId="0" xfId="0" applyNumberFormat="1" applyFont="1" applyFill="1" applyAlignment="1">
      <alignment vertical="center"/>
    </xf>
    <xf numFmtId="0" fontId="8" fillId="0" borderId="12" xfId="0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164" fontId="10" fillId="3" borderId="12" xfId="0" applyNumberFormat="1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164" fontId="11" fillId="3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8" fontId="10" fillId="0" borderId="8" xfId="0" applyNumberFormat="1" applyFont="1" applyBorder="1" applyAlignment="1">
      <alignment vertical="center"/>
    </xf>
    <xf numFmtId="8" fontId="10" fillId="0" borderId="11" xfId="0" applyNumberFormat="1" applyFont="1" applyBorder="1" applyAlignment="1">
      <alignment vertical="center"/>
    </xf>
    <xf numFmtId="8" fontId="8" fillId="0" borderId="8" xfId="0" applyNumberFormat="1" applyFont="1" applyBorder="1" applyAlignment="1">
      <alignment vertical="center"/>
    </xf>
    <xf numFmtId="8" fontId="8" fillId="0" borderId="6" xfId="0" applyNumberFormat="1" applyFont="1" applyBorder="1" applyAlignment="1">
      <alignment vertical="center"/>
    </xf>
    <xf numFmtId="0" fontId="9" fillId="0" borderId="5" xfId="2" applyFont="1" applyFill="1" applyBorder="1" applyAlignment="1">
      <alignment vertical="center"/>
    </xf>
    <xf numFmtId="0" fontId="9" fillId="0" borderId="4" xfId="2" applyFont="1" applyFill="1" applyBorder="1" applyAlignment="1">
      <alignment vertical="center" wrapText="1"/>
    </xf>
    <xf numFmtId="0" fontId="9" fillId="0" borderId="7" xfId="2" applyFont="1" applyFill="1" applyBorder="1" applyAlignment="1">
      <alignment vertical="center" wrapText="1"/>
    </xf>
    <xf numFmtId="0" fontId="9" fillId="0" borderId="9" xfId="2" applyFont="1" applyFill="1" applyBorder="1" applyAlignment="1">
      <alignment vertical="center" wrapText="1"/>
    </xf>
    <xf numFmtId="0" fontId="8" fillId="0" borderId="4" xfId="2" applyFont="1" applyFill="1" applyBorder="1" applyAlignment="1">
      <alignment vertical="center" wrapText="1"/>
    </xf>
    <xf numFmtId="0" fontId="8" fillId="0" borderId="7" xfId="2" applyFont="1" applyFill="1" applyBorder="1" applyAlignment="1">
      <alignment vertical="center" wrapText="1"/>
    </xf>
    <xf numFmtId="0" fontId="8" fillId="0" borderId="9" xfId="2" applyFont="1" applyFill="1" applyBorder="1" applyAlignment="1">
      <alignment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/>
    </xf>
    <xf numFmtId="0" fontId="8" fillId="0" borderId="9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 wrapText="1"/>
    </xf>
    <xf numFmtId="0" fontId="8" fillId="0" borderId="5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12" fillId="0" borderId="0" xfId="1" applyFont="1" applyBorder="1" applyAlignment="1">
      <alignment horizontal="center" vertic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51"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2F2F2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border>
        <top style="double">
          <color rgb="FFFFC909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373C45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2F2F2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vertical="center" textRotation="0" indent="0" justifyLastLine="0" shrinkToFit="0" readingOrder="0"/>
    </dxf>
    <dxf>
      <border>
        <top style="double">
          <color rgb="FFFFC909"/>
        </top>
      </border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373C45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2F2F2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border>
        <top style="double">
          <color rgb="FFFFC909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373C45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2F2F2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border>
        <top style="double">
          <color rgb="FFFFC909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373C45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2F2F2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border>
        <top style="double">
          <color rgb="FFFFC909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373C45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2F2F2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border>
        <top style="double">
          <color rgb="FFFFC909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373C45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2F2F2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border>
        <top style="double">
          <color rgb="FFFFC909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373C45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2F2F2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border>
        <top style="double">
          <color rgb="FFFFC909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373C45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2F2F2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border>
        <top style="double">
          <color rgb="FFFFC909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373C45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2F2F2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border>
        <top style="double">
          <color rgb="FFFFC909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373C45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2F2F2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border>
        <top style="double">
          <color rgb="FFFFC909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373C45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2F2F2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border>
        <top style="double">
          <color rgb="FFFFC909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373C45"/>
        </patternFill>
      </fill>
      <alignment vertical="center" textRotation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 xr9:uid="{DF2684C2-C435-47FA-9646-E632C3AE8948}">
      <tableStyleElement type="wholeTable" dxfId="150"/>
      <tableStyleElement type="headerRow" dxfId="149"/>
      <tableStyleElement type="totalRow" dxfId="148"/>
      <tableStyleElement type="firstColumn" dxfId="147"/>
      <tableStyleElement type="lastColumn" dxfId="146"/>
      <tableStyleElement type="firstRowStripe" dxfId="145"/>
      <tableStyleElement type="firstColumnStripe" dxfId="144"/>
    </tableStyle>
  </tableStyles>
  <colors>
    <mruColors>
      <color rgb="FF373C45"/>
      <color rgb="FFFFC90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2:E23" totalsRowCount="1" headerRowDxfId="143" dataDxfId="142" totalsRowDxfId="141" totalsRowBorderDxfId="140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Subtotal" dataDxfId="139" totalsRowDxfId="138"/>
    <tableColumn id="2" xr3:uid="{00000000-0010-0000-0000-000002000000}" name="Projected Cost" dataDxfId="137" totalsRowDxfId="136"/>
    <tableColumn id="3" xr3:uid="{00000000-0010-0000-0000-000003000000}" name="Actual Cost" dataDxfId="135" totalsRowDxfId="134"/>
    <tableColumn id="4" xr3:uid="{00000000-0010-0000-0000-000004000000}" name="Difference" totalsRowFunction="sum" dataDxfId="133" totalsRowDxfId="132">
      <calculatedColumnFormula>Housing[[#This Row],[Projected Cost]]-Housing[[#This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48:E54" totalsRowCount="1" headerRowDxfId="35" dataDxfId="34" totalsRowDxfId="33" totalsRowBorderDxfId="32">
  <autoFilter ref="B48:E5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 dataDxfId="31" totalsRowDxfId="30"/>
    <tableColumn id="2" xr3:uid="{00000000-0010-0000-0900-000002000000}" name="Projected Cost" dataDxfId="29" totalsRowDxfId="28"/>
    <tableColumn id="3" xr3:uid="{00000000-0010-0000-0900-000003000000}" name="Actual Cost" dataDxfId="27" totalsRowDxfId="26"/>
    <tableColumn id="4" xr3:uid="{00000000-0010-0000-0900-000004000000}" name="Difference" totalsRowFunction="sum" dataDxfId="25" totalsRowDxfId="24">
      <calculatedColumnFormula>Pets[[#This Row],[Projected Cost]]-Pets[[#This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2:J57" totalsRowCount="1" headerRowDxfId="23" dataDxfId="22" totalsRowDxfId="21" totalsRowBorderDxfId="20" headerRowCellStyle="Normal">
  <autoFilter ref="G52:J56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dataDxfId="19" totalsRowDxfId="18"/>
    <tableColumn id="2" xr3:uid="{00000000-0010-0000-0A00-000002000000}" name="Projected Cost" dataDxfId="17" totalsRowDxfId="16"/>
    <tableColumn id="3" xr3:uid="{00000000-0010-0000-0A00-000003000000}" name="Actual Cost" dataDxfId="15" totalsRowDxfId="14"/>
    <tableColumn id="4" xr3:uid="{00000000-0010-0000-0A00-000004000000}" name="Difference" totalsRowFunction="sum" dataDxfId="13" totalsRowDxfId="12">
      <calculatedColumnFormula>Legal[[#This Row],[Projected Cost]]-Legal[[#This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56:E64" totalsRowCount="1" headerRowDxfId="11" dataDxfId="10" totalsRowDxfId="9" totalsRowBorderDxfId="8">
  <autoFilter ref="B56:E63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 dataDxfId="7" totalsRowDxfId="6"/>
    <tableColumn id="2" xr3:uid="{00000000-0010-0000-0B00-000002000000}" name="Projected Cost" dataDxfId="5" totalsRowDxfId="4"/>
    <tableColumn id="3" xr3:uid="{00000000-0010-0000-0B00-000003000000}" name="Actual Cost" dataDxfId="3" totalsRowDxfId="2"/>
    <tableColumn id="4" xr3:uid="{00000000-0010-0000-0B00-000004000000}" name="Difference" totalsRowFunction="sum" dataDxfId="1" totalsRowDxfId="0">
      <calculatedColumnFormula>PersonalCare[[#This Row],[Projected Cost]]-PersonalCare[[#This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2:J22" totalsRowCount="1" headerRowDxfId="131" dataDxfId="130" totalsRowDxfId="129" totalsRowBorderDxfId="128" headerRowCellStyle="Normal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 dataDxfId="127" totalsRowDxfId="126"/>
    <tableColumn id="2" xr3:uid="{00000000-0010-0000-0100-000002000000}" name="Projected Cost" dataDxfId="125" totalsRowDxfId="124"/>
    <tableColumn id="3" xr3:uid="{00000000-0010-0000-0100-000003000000}" name="Actual Cost" dataDxfId="123" totalsRowDxfId="122"/>
    <tableColumn id="4" xr3:uid="{00000000-0010-0000-0100-000004000000}" name="Difference" totalsRowFunction="sum" dataDxfId="121" totalsRowDxfId="120">
      <calculatedColumnFormula>Entertainment[[#This Row],[Projected Cost]]-Entertainment[[#This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4:J31" totalsRowCount="1" headerRowDxfId="119" dataDxfId="118" totalsRowDxfId="117" totalsRowBorderDxfId="116">
  <autoFilter ref="G24:J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 dataDxfId="115" totalsRowDxfId="114"/>
    <tableColumn id="2" xr3:uid="{00000000-0010-0000-0200-000002000000}" name="Projected Cost" dataDxfId="113" totalsRowDxfId="112"/>
    <tableColumn id="3" xr3:uid="{00000000-0010-0000-0200-000003000000}" name="Actual Cost" dataDxfId="111" totalsRowDxfId="110"/>
    <tableColumn id="4" xr3:uid="{00000000-0010-0000-0200-000004000000}" name="Difference" totalsRowFunction="sum" dataDxfId="109" totalsRowDxfId="108">
      <calculatedColumnFormula>Loans[[#This Row],[Projected Cost]]-Loans[[#This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5:E33" totalsRowCount="1" headerRowDxfId="107" dataDxfId="106" totalsRowDxfId="105" totalsRowBorderDxfId="104" headerRowCellStyle="Normal">
  <autoFilter ref="B25:E32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totalsRowLabel="Subtotal" dataDxfId="103" totalsRowDxfId="102"/>
    <tableColumn id="2" xr3:uid="{00000000-0010-0000-0300-000002000000}" name="Projected Cost" dataDxfId="101" totalsRowDxfId="100"/>
    <tableColumn id="3" xr3:uid="{00000000-0010-0000-0300-000003000000}" name="Actual Cost" dataDxfId="99" totalsRowDxfId="98"/>
    <tableColumn id="4" xr3:uid="{00000000-0010-0000-0300-000004000000}" name="Difference" totalsRowFunction="sum" dataDxfId="97" totalsRowDxfId="96">
      <calculatedColumnFormula>Transportation[[#This Row],[Projected Cost]]-Transportation[[#This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5:E40" totalsRowCount="1" headerRowDxfId="95" dataDxfId="94" totalsRowDxfId="93" totalsRowBorderDxfId="92" headerRowCellStyle="Normal">
  <autoFilter ref="B35:E3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 dataDxfId="91" totalsRowDxfId="90"/>
    <tableColumn id="2" xr3:uid="{00000000-0010-0000-0400-000002000000}" name="Projected Cost" dataDxfId="89" totalsRowDxfId="88"/>
    <tableColumn id="3" xr3:uid="{00000000-0010-0000-0400-000003000000}" name="Actual Cost" dataDxfId="87" totalsRowDxfId="86"/>
    <tableColumn id="4" xr3:uid="{00000000-0010-0000-0400-000004000000}" name="Difference" totalsRowFunction="sum" dataDxfId="85" totalsRowDxfId="84">
      <calculatedColumnFormula>Insurance[[#This Row],[Projected Cost]]-Insurance[[#This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3:J38" totalsRowCount="1" headerRowDxfId="83" dataDxfId="82" totalsRowDxfId="81" totalsRowBorderDxfId="80" headerRowCellStyle="Normal">
  <autoFilter ref="G33:J3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 dataDxfId="79" totalsRowDxfId="78"/>
    <tableColumn id="2" xr3:uid="{00000000-0010-0000-0500-000002000000}" name="Projected Cost" dataDxfId="77" totalsRowDxfId="76"/>
    <tableColumn id="3" xr3:uid="{00000000-0010-0000-0500-000003000000}" name="Actual Cost" dataDxfId="75" totalsRowDxfId="74"/>
    <tableColumn id="4" xr3:uid="{00000000-0010-0000-0500-000004000000}" name="Difference" totalsRowFunction="sum" dataDxfId="73" totalsRowDxfId="72">
      <calculatedColumnFormula>Taxes[[#This Row],[Projected Cost]]-Taxes[[#This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0:J44" totalsRowCount="1" headerRowDxfId="71" dataDxfId="70" totalsRowDxfId="69" totalsRowBorderDxfId="68" headerRowCellStyle="Normal">
  <autoFilter ref="G40:J4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OR INVESTMENTS" totalsRowLabel="Subtotal" dataDxfId="67" totalsRowDxfId="66"/>
    <tableColumn id="2" xr3:uid="{00000000-0010-0000-0600-000002000000}" name="Projected Cost" dataDxfId="65" totalsRowDxfId="64"/>
    <tableColumn id="3" xr3:uid="{00000000-0010-0000-0600-000003000000}" name="Actual Cost" dataDxfId="63" totalsRowDxfId="62"/>
    <tableColumn id="4" xr3:uid="{00000000-0010-0000-0600-000004000000}" name="Difference" totalsRowFunction="sum" dataDxfId="61" totalsRowDxfId="60">
      <calculatedColumnFormula>Savings[[#This Row],[Projected Cost]]-Savings[[#This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2:E46" totalsRowCount="1" headerRowDxfId="59" dataDxfId="58" totalsRowDxfId="57" totalsRowBorderDxfId="56" headerRowCellStyle="Normal">
  <autoFilter ref="B42:E45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 dataDxfId="55" totalsRowDxfId="54"/>
    <tableColumn id="2" xr3:uid="{00000000-0010-0000-0700-000002000000}" name="Projected Cost" dataDxfId="53" totalsRowDxfId="52"/>
    <tableColumn id="3" xr3:uid="{00000000-0010-0000-0700-000003000000}" name="Actual Cost" dataDxfId="51" totalsRowDxfId="50"/>
    <tableColumn id="4" xr3:uid="{00000000-0010-0000-0700-000004000000}" name="Difference" totalsRowFunction="sum" dataDxfId="49" totalsRowDxfId="48">
      <calculatedColumnFormula>Food[[#This Row],[Projected Cost]]-Food[[#This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6:J50" totalsRowCount="1" headerRowDxfId="47" dataDxfId="46" totalsRowDxfId="45" totalsRowBorderDxfId="44" headerRowCellStyle="Normal">
  <autoFilter ref="G46:J49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 dataDxfId="43" totalsRowDxfId="42"/>
    <tableColumn id="2" xr3:uid="{00000000-0010-0000-0800-000002000000}" name="Projected Cost" dataDxfId="41" totalsRowDxfId="40"/>
    <tableColumn id="3" xr3:uid="{00000000-0010-0000-0800-000003000000}" name="Actual Cost" dataDxfId="39" totalsRowDxfId="38"/>
    <tableColumn id="4" xr3:uid="{00000000-0010-0000-0800-000004000000}" name="Difference" totalsRowFunction="sum" dataDxfId="37" totalsRowDxfId="36">
      <calculatedColumnFormula>Gifts[[#This Row],[Projected Cost]]-Gifts[[#This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6"/>
  <sheetViews>
    <sheetView showGridLines="0" tabSelected="1" view="pageBreakPreview" zoomScale="60" zoomScaleNormal="100" workbookViewId="0">
      <selection activeCell="B2" sqref="B2:J2"/>
    </sheetView>
  </sheetViews>
  <sheetFormatPr defaultRowHeight="13.5" x14ac:dyDescent="0.25"/>
  <cols>
    <col min="1" max="1" width="2.7109375" style="4" customWidth="1"/>
    <col min="2" max="5" width="20.7109375" style="1" customWidth="1"/>
    <col min="6" max="6" width="7.28515625" style="1" customWidth="1"/>
    <col min="7" max="10" width="20.7109375" style="1" customWidth="1"/>
    <col min="11" max="11" width="2.7109375" style="1" customWidth="1"/>
    <col min="12" max="16384" width="9.140625" style="1"/>
  </cols>
  <sheetData>
    <row r="1" spans="1:10" s="3" customFormat="1" ht="16.5" x14ac:dyDescent="0.3">
      <c r="A1" s="2" t="s">
        <v>75</v>
      </c>
    </row>
    <row r="2" spans="1:10" s="3" customFormat="1" ht="68.25" customHeight="1" x14ac:dyDescent="0.3">
      <c r="A2" s="2" t="s">
        <v>76</v>
      </c>
      <c r="B2" s="42" t="s">
        <v>71</v>
      </c>
      <c r="C2" s="42"/>
      <c r="D2" s="42"/>
      <c r="E2" s="42"/>
      <c r="F2" s="42"/>
      <c r="G2" s="42"/>
      <c r="H2" s="42"/>
      <c r="I2" s="42"/>
      <c r="J2" s="42"/>
    </row>
    <row r="4" spans="1:10" ht="15" customHeight="1" x14ac:dyDescent="0.25">
      <c r="A4" s="4" t="s">
        <v>77</v>
      </c>
      <c r="B4" s="30" t="s">
        <v>0</v>
      </c>
      <c r="C4" s="26" t="s">
        <v>1</v>
      </c>
      <c r="D4" s="26"/>
      <c r="E4" s="8">
        <v>4300</v>
      </c>
      <c r="F4" s="5"/>
      <c r="G4" s="38" t="s">
        <v>72</v>
      </c>
      <c r="H4" s="39"/>
      <c r="I4" s="39"/>
      <c r="J4" s="25"/>
    </row>
    <row r="5" spans="1:10" ht="15" customHeight="1" x14ac:dyDescent="0.25">
      <c r="B5" s="31"/>
      <c r="C5" s="41" t="s">
        <v>2</v>
      </c>
      <c r="D5" s="41"/>
      <c r="E5" s="9">
        <v>300</v>
      </c>
      <c r="F5" s="5"/>
      <c r="G5" s="37"/>
      <c r="H5" s="34"/>
      <c r="I5" s="34"/>
      <c r="J5" s="24"/>
    </row>
    <row r="6" spans="1:10" ht="15" customHeight="1" x14ac:dyDescent="0.25">
      <c r="A6" s="4" t="s">
        <v>78</v>
      </c>
      <c r="B6" s="32"/>
      <c r="C6" s="40" t="s">
        <v>3</v>
      </c>
      <c r="D6" s="40"/>
      <c r="E6" s="10">
        <f>SUM(E4:E5)</f>
        <v>4600</v>
      </c>
      <c r="F6" s="5"/>
      <c r="G6" s="33" t="s">
        <v>73</v>
      </c>
      <c r="H6" s="34"/>
      <c r="I6" s="34"/>
      <c r="J6" s="24"/>
    </row>
    <row r="7" spans="1:10" ht="15" customHeight="1" x14ac:dyDescent="0.25">
      <c r="B7" s="5"/>
      <c r="C7" s="5"/>
      <c r="D7" s="5"/>
      <c r="E7" s="5"/>
      <c r="F7" s="5"/>
      <c r="G7" s="37"/>
      <c r="H7" s="34"/>
      <c r="I7" s="34"/>
      <c r="J7" s="24"/>
    </row>
    <row r="8" spans="1:10" ht="15" customHeight="1" x14ac:dyDescent="0.25">
      <c r="A8" s="4" t="s">
        <v>79</v>
      </c>
      <c r="B8" s="27" t="s">
        <v>4</v>
      </c>
      <c r="C8" s="26" t="s">
        <v>1</v>
      </c>
      <c r="D8" s="26"/>
      <c r="E8" s="8">
        <v>4000</v>
      </c>
      <c r="F8" s="5"/>
      <c r="G8" s="33" t="s">
        <v>74</v>
      </c>
      <c r="H8" s="34"/>
      <c r="I8" s="34"/>
      <c r="J8" s="22"/>
    </row>
    <row r="9" spans="1:10" ht="15" customHeight="1" x14ac:dyDescent="0.25">
      <c r="B9" s="28"/>
      <c r="C9" s="41" t="s">
        <v>2</v>
      </c>
      <c r="D9" s="41"/>
      <c r="E9" s="9">
        <v>300</v>
      </c>
      <c r="F9" s="5"/>
      <c r="G9" s="35"/>
      <c r="H9" s="36"/>
      <c r="I9" s="36"/>
      <c r="J9" s="23"/>
    </row>
    <row r="10" spans="1:10" ht="15" customHeight="1" x14ac:dyDescent="0.25">
      <c r="B10" s="29"/>
      <c r="C10" s="40" t="s">
        <v>3</v>
      </c>
      <c r="D10" s="40"/>
      <c r="E10" s="10">
        <f>SUM(E8:E9)</f>
        <v>4300</v>
      </c>
      <c r="F10" s="5"/>
      <c r="G10" s="5"/>
      <c r="H10" s="5"/>
      <c r="I10" s="5"/>
      <c r="J10" s="5"/>
    </row>
    <row r="11" spans="1:10" ht="15" customHeight="1" x14ac:dyDescent="0.25">
      <c r="B11" s="5"/>
      <c r="C11" s="5"/>
      <c r="D11" s="5"/>
      <c r="E11" s="5"/>
      <c r="F11" s="5"/>
      <c r="G11" s="5"/>
      <c r="H11" s="5"/>
      <c r="I11" s="5"/>
      <c r="J11" s="5"/>
    </row>
    <row r="12" spans="1:10" ht="20.100000000000001" customHeight="1" x14ac:dyDescent="0.25">
      <c r="A12" s="4" t="s">
        <v>80</v>
      </c>
      <c r="B12" s="7" t="s">
        <v>5</v>
      </c>
      <c r="C12" s="7" t="s">
        <v>6</v>
      </c>
      <c r="D12" s="7" t="s">
        <v>7</v>
      </c>
      <c r="E12" s="7" t="s">
        <v>8</v>
      </c>
      <c r="F12" s="5"/>
      <c r="G12" s="7" t="s">
        <v>9</v>
      </c>
      <c r="H12" s="7" t="s">
        <v>6</v>
      </c>
      <c r="I12" s="7" t="s">
        <v>7</v>
      </c>
      <c r="J12" s="7" t="s">
        <v>8</v>
      </c>
    </row>
    <row r="13" spans="1:10" ht="15" customHeight="1" x14ac:dyDescent="0.25">
      <c r="B13" s="5" t="s">
        <v>10</v>
      </c>
      <c r="C13" s="6">
        <v>1000</v>
      </c>
      <c r="D13" s="6">
        <v>1000</v>
      </c>
      <c r="E13" s="11">
        <f>Housing[[#This Row],[Projected Cost]]-Housing[[#This Row],[Actual Cost]]</f>
        <v>0</v>
      </c>
      <c r="F13" s="5"/>
      <c r="G13" s="5" t="s">
        <v>11</v>
      </c>
      <c r="H13" s="6"/>
      <c r="I13" s="6"/>
      <c r="J13" s="11">
        <f>Entertainment[[#This Row],[Projected Cost]]-Entertainment[[#This Row],[Actual Cost]]</f>
        <v>0</v>
      </c>
    </row>
    <row r="14" spans="1:10" ht="15" customHeight="1" x14ac:dyDescent="0.25">
      <c r="B14" s="5" t="s">
        <v>12</v>
      </c>
      <c r="C14" s="6">
        <v>54</v>
      </c>
      <c r="D14" s="6">
        <v>100</v>
      </c>
      <c r="E14" s="11">
        <f>Housing[[#This Row],[Projected Cost]]-Housing[[#This Row],[Actual Cost]]</f>
        <v>-46</v>
      </c>
      <c r="F14" s="5"/>
      <c r="G14" s="5" t="s">
        <v>13</v>
      </c>
      <c r="H14" s="6"/>
      <c r="I14" s="6"/>
      <c r="J14" s="11">
        <f>Entertainment[[#This Row],[Projected Cost]]-Entertainment[[#This Row],[Actual Cost]]</f>
        <v>0</v>
      </c>
    </row>
    <row r="15" spans="1:10" ht="15" customHeight="1" x14ac:dyDescent="0.25">
      <c r="B15" s="5" t="s">
        <v>14</v>
      </c>
      <c r="C15" s="6">
        <v>44</v>
      </c>
      <c r="D15" s="6">
        <v>56</v>
      </c>
      <c r="E15" s="11">
        <f>Housing[[#This Row],[Projected Cost]]-Housing[[#This Row],[Actual Cost]]</f>
        <v>-12</v>
      </c>
      <c r="F15" s="5"/>
      <c r="G15" s="5" t="s">
        <v>15</v>
      </c>
      <c r="H15" s="6"/>
      <c r="I15" s="6"/>
      <c r="J15" s="11">
        <f>Entertainment[[#This Row],[Projected Cost]]-Entertainment[[#This Row],[Actual Cost]]</f>
        <v>0</v>
      </c>
    </row>
    <row r="16" spans="1:10" ht="15" customHeight="1" x14ac:dyDescent="0.25">
      <c r="B16" s="5" t="s">
        <v>16</v>
      </c>
      <c r="C16" s="6">
        <v>22</v>
      </c>
      <c r="D16" s="6">
        <v>28</v>
      </c>
      <c r="E16" s="11">
        <f>Housing[[#This Row],[Projected Cost]]-Housing[[#This Row],[Actual Cost]]</f>
        <v>-6</v>
      </c>
      <c r="F16" s="5"/>
      <c r="G16" s="5" t="s">
        <v>17</v>
      </c>
      <c r="H16" s="6"/>
      <c r="I16" s="6"/>
      <c r="J16" s="11">
        <f>Entertainment[[#This Row],[Projected Cost]]-Entertainment[[#This Row],[Actual Cost]]</f>
        <v>0</v>
      </c>
    </row>
    <row r="17" spans="1:10" ht="15" customHeight="1" x14ac:dyDescent="0.25">
      <c r="B17" s="5" t="s">
        <v>18</v>
      </c>
      <c r="C17" s="6">
        <v>8</v>
      </c>
      <c r="D17" s="6">
        <v>8</v>
      </c>
      <c r="E17" s="11">
        <f>Housing[[#This Row],[Projected Cost]]-Housing[[#This Row],[Actual Cost]]</f>
        <v>0</v>
      </c>
      <c r="F17" s="5"/>
      <c r="G17" s="5" t="s">
        <v>19</v>
      </c>
      <c r="H17" s="6"/>
      <c r="I17" s="6"/>
      <c r="J17" s="11">
        <f>Entertainment[[#This Row],[Projected Cost]]-Entertainment[[#This Row],[Actual Cost]]</f>
        <v>0</v>
      </c>
    </row>
    <row r="18" spans="1:10" ht="15" customHeight="1" x14ac:dyDescent="0.25">
      <c r="B18" s="5" t="s">
        <v>20</v>
      </c>
      <c r="C18" s="6">
        <v>34</v>
      </c>
      <c r="D18" s="6">
        <v>34</v>
      </c>
      <c r="E18" s="11">
        <f>Housing[[#This Row],[Projected Cost]]-Housing[[#This Row],[Actual Cost]]</f>
        <v>0</v>
      </c>
      <c r="F18" s="5"/>
      <c r="G18" s="5" t="s">
        <v>21</v>
      </c>
      <c r="H18" s="6"/>
      <c r="I18" s="6"/>
      <c r="J18" s="11">
        <f>Entertainment[[#This Row],[Projected Cost]]-Entertainment[[#This Row],[Actual Cost]]</f>
        <v>0</v>
      </c>
    </row>
    <row r="19" spans="1:10" ht="15" customHeight="1" x14ac:dyDescent="0.25">
      <c r="B19" s="5" t="s">
        <v>22</v>
      </c>
      <c r="C19" s="6">
        <v>10</v>
      </c>
      <c r="D19" s="6">
        <v>10</v>
      </c>
      <c r="E19" s="11">
        <f>Housing[[#This Row],[Projected Cost]]-Housing[[#This Row],[Actual Cost]]</f>
        <v>0</v>
      </c>
      <c r="F19" s="5"/>
      <c r="G19" s="5" t="s">
        <v>23</v>
      </c>
      <c r="H19" s="6"/>
      <c r="I19" s="6"/>
      <c r="J19" s="11">
        <f>Entertainment[[#This Row],[Projected Cost]]-Entertainment[[#This Row],[Actual Cost]]</f>
        <v>0</v>
      </c>
    </row>
    <row r="20" spans="1:10" ht="15" customHeight="1" x14ac:dyDescent="0.25">
      <c r="B20" s="5" t="s">
        <v>24</v>
      </c>
      <c r="C20" s="6">
        <v>23</v>
      </c>
      <c r="D20" s="6">
        <v>0</v>
      </c>
      <c r="E20" s="11">
        <f>Housing[[#This Row],[Projected Cost]]-Housing[[#This Row],[Actual Cost]]</f>
        <v>23</v>
      </c>
      <c r="F20" s="5"/>
      <c r="G20" s="5" t="s">
        <v>23</v>
      </c>
      <c r="H20" s="6"/>
      <c r="I20" s="6"/>
      <c r="J20" s="11">
        <f>Entertainment[[#This Row],[Projected Cost]]-Entertainment[[#This Row],[Actual Cost]]</f>
        <v>0</v>
      </c>
    </row>
    <row r="21" spans="1:10" ht="15" customHeight="1" thickBot="1" x14ac:dyDescent="0.3">
      <c r="B21" s="5" t="s">
        <v>25</v>
      </c>
      <c r="C21" s="6">
        <v>0</v>
      </c>
      <c r="D21" s="6">
        <v>0</v>
      </c>
      <c r="E21" s="11">
        <f>Housing[[#This Row],[Projected Cost]]-Housing[[#This Row],[Actual Cost]]</f>
        <v>0</v>
      </c>
      <c r="F21" s="5"/>
      <c r="G21" s="5" t="s">
        <v>23</v>
      </c>
      <c r="H21" s="6"/>
      <c r="I21" s="6"/>
      <c r="J21" s="11">
        <f>Entertainment[[#This Row],[Projected Cost]]-Entertainment[[#This Row],[Actual Cost]]</f>
        <v>0</v>
      </c>
    </row>
    <row r="22" spans="1:10" ht="20.100000000000001" customHeight="1" thickTop="1" thickBot="1" x14ac:dyDescent="0.3">
      <c r="B22" s="5" t="s">
        <v>23</v>
      </c>
      <c r="C22" s="6">
        <v>0</v>
      </c>
      <c r="D22" s="6">
        <v>0</v>
      </c>
      <c r="E22" s="11">
        <f>Housing[[#This Row],[Projected Cost]]-Housing[[#This Row],[Actual Cost]]</f>
        <v>0</v>
      </c>
      <c r="F22" s="5"/>
      <c r="G22" s="12" t="s">
        <v>70</v>
      </c>
      <c r="H22" s="13"/>
      <c r="I22" s="13"/>
      <c r="J22" s="14">
        <f>SUBTOTAL(109,Entertainment[Difference])</f>
        <v>0</v>
      </c>
    </row>
    <row r="23" spans="1:10" ht="20.100000000000001" customHeight="1" thickTop="1" x14ac:dyDescent="0.25">
      <c r="B23" s="12" t="s">
        <v>70</v>
      </c>
      <c r="C23" s="13"/>
      <c r="D23" s="13"/>
      <c r="E23" s="14">
        <f>SUBTOTAL(109,Housing[Difference])</f>
        <v>-41</v>
      </c>
      <c r="F23" s="5"/>
      <c r="G23" s="21"/>
      <c r="H23" s="21"/>
      <c r="I23" s="21"/>
      <c r="J23" s="21"/>
    </row>
    <row r="24" spans="1:10" ht="20.100000000000001" customHeight="1" x14ac:dyDescent="0.25">
      <c r="B24" s="21"/>
      <c r="C24" s="21"/>
      <c r="D24" s="21"/>
      <c r="E24" s="21"/>
      <c r="F24" s="5"/>
      <c r="G24" s="7" t="s">
        <v>26</v>
      </c>
      <c r="H24" s="7" t="s">
        <v>6</v>
      </c>
      <c r="I24" s="7" t="s">
        <v>7</v>
      </c>
      <c r="J24" s="7" t="s">
        <v>8</v>
      </c>
    </row>
    <row r="25" spans="1:10" ht="20.100000000000001" customHeight="1" x14ac:dyDescent="0.25">
      <c r="A25" s="4" t="s">
        <v>81</v>
      </c>
      <c r="B25" s="7" t="s">
        <v>27</v>
      </c>
      <c r="C25" s="7" t="s">
        <v>6</v>
      </c>
      <c r="D25" s="7" t="s">
        <v>7</v>
      </c>
      <c r="E25" s="7" t="s">
        <v>8</v>
      </c>
      <c r="F25" s="5"/>
      <c r="G25" s="5" t="s">
        <v>28</v>
      </c>
      <c r="H25" s="6"/>
      <c r="I25" s="6"/>
      <c r="J25" s="11">
        <f>Loans[[#This Row],[Projected Cost]]-Loans[[#This Row],[Actual Cost]]</f>
        <v>0</v>
      </c>
    </row>
    <row r="26" spans="1:10" ht="15" customHeight="1" x14ac:dyDescent="0.25">
      <c r="B26" s="5" t="s">
        <v>29</v>
      </c>
      <c r="C26" s="6"/>
      <c r="D26" s="6"/>
      <c r="E26" s="11">
        <f>Transportation[[#This Row],[Projected Cost]]-Transportation[[#This Row],[Actual Cost]]</f>
        <v>0</v>
      </c>
      <c r="F26" s="5"/>
      <c r="G26" s="5" t="s">
        <v>30</v>
      </c>
      <c r="H26" s="6"/>
      <c r="I26" s="6"/>
      <c r="J26" s="11">
        <f>Loans[[#This Row],[Projected Cost]]-Loans[[#This Row],[Actual Cost]]</f>
        <v>0</v>
      </c>
    </row>
    <row r="27" spans="1:10" ht="15" customHeight="1" x14ac:dyDescent="0.25">
      <c r="B27" s="5" t="s">
        <v>31</v>
      </c>
      <c r="C27" s="6"/>
      <c r="D27" s="6"/>
      <c r="E27" s="11">
        <f>Transportation[[#This Row],[Projected Cost]]-Transportation[[#This Row],[Actual Cost]]</f>
        <v>0</v>
      </c>
      <c r="F27" s="5"/>
      <c r="G27" s="5" t="s">
        <v>32</v>
      </c>
      <c r="H27" s="6"/>
      <c r="I27" s="6"/>
      <c r="J27" s="11">
        <f>Loans[[#This Row],[Projected Cost]]-Loans[[#This Row],[Actual Cost]]</f>
        <v>0</v>
      </c>
    </row>
    <row r="28" spans="1:10" ht="15" customHeight="1" x14ac:dyDescent="0.25">
      <c r="B28" s="5" t="s">
        <v>33</v>
      </c>
      <c r="C28" s="6"/>
      <c r="D28" s="6"/>
      <c r="E28" s="11">
        <f>Transportation[[#This Row],[Projected Cost]]-Transportation[[#This Row],[Actual Cost]]</f>
        <v>0</v>
      </c>
      <c r="F28" s="5"/>
      <c r="G28" s="5" t="s">
        <v>32</v>
      </c>
      <c r="H28" s="6"/>
      <c r="I28" s="6"/>
      <c r="J28" s="11">
        <f>Loans[[#This Row],[Projected Cost]]-Loans[[#This Row],[Actual Cost]]</f>
        <v>0</v>
      </c>
    </row>
    <row r="29" spans="1:10" ht="15" customHeight="1" x14ac:dyDescent="0.25">
      <c r="B29" s="5" t="s">
        <v>34</v>
      </c>
      <c r="C29" s="6"/>
      <c r="D29" s="6"/>
      <c r="E29" s="11">
        <f>Transportation[[#This Row],[Projected Cost]]-Transportation[[#This Row],[Actual Cost]]</f>
        <v>0</v>
      </c>
      <c r="F29" s="5"/>
      <c r="G29" s="5" t="s">
        <v>32</v>
      </c>
      <c r="H29" s="6"/>
      <c r="I29" s="6"/>
      <c r="J29" s="11">
        <f>Loans[[#This Row],[Projected Cost]]-Loans[[#This Row],[Actual Cost]]</f>
        <v>0</v>
      </c>
    </row>
    <row r="30" spans="1:10" ht="15" customHeight="1" thickBot="1" x14ac:dyDescent="0.3">
      <c r="B30" s="5" t="s">
        <v>35</v>
      </c>
      <c r="C30" s="6"/>
      <c r="D30" s="6"/>
      <c r="E30" s="11">
        <f>Transportation[[#This Row],[Projected Cost]]-Transportation[[#This Row],[Actual Cost]]</f>
        <v>0</v>
      </c>
      <c r="F30" s="5"/>
      <c r="G30" s="5" t="s">
        <v>23</v>
      </c>
      <c r="H30" s="6"/>
      <c r="I30" s="6"/>
      <c r="J30" s="11">
        <f>Loans[[#This Row],[Projected Cost]]-Loans[[#This Row],[Actual Cost]]</f>
        <v>0</v>
      </c>
    </row>
    <row r="31" spans="1:10" ht="20.100000000000001" customHeight="1" thickTop="1" x14ac:dyDescent="0.25">
      <c r="B31" s="5" t="s">
        <v>36</v>
      </c>
      <c r="C31" s="6"/>
      <c r="D31" s="6"/>
      <c r="E31" s="11">
        <f>Transportation[[#This Row],[Projected Cost]]-Transportation[[#This Row],[Actual Cost]]</f>
        <v>0</v>
      </c>
      <c r="F31" s="5"/>
      <c r="G31" s="12" t="s">
        <v>70</v>
      </c>
      <c r="H31" s="13"/>
      <c r="I31" s="13"/>
      <c r="J31" s="14">
        <f>SUBTOTAL(109,Loans[Difference])</f>
        <v>0</v>
      </c>
    </row>
    <row r="32" spans="1:10" ht="15" customHeight="1" thickBot="1" x14ac:dyDescent="0.3">
      <c r="B32" s="5" t="s">
        <v>23</v>
      </c>
      <c r="C32" s="6"/>
      <c r="D32" s="6"/>
      <c r="E32" s="11">
        <f>Transportation[[#This Row],[Projected Cost]]-Transportation[[#This Row],[Actual Cost]]</f>
        <v>0</v>
      </c>
      <c r="F32" s="5"/>
      <c r="G32" s="21"/>
      <c r="H32" s="21"/>
      <c r="I32" s="21"/>
      <c r="J32" s="21"/>
    </row>
    <row r="33" spans="1:10" ht="20.100000000000001" customHeight="1" thickTop="1" x14ac:dyDescent="0.25">
      <c r="B33" s="12" t="s">
        <v>70</v>
      </c>
      <c r="C33" s="13"/>
      <c r="D33" s="13"/>
      <c r="E33" s="14">
        <f>SUBTOTAL(109,Transportation[Difference])</f>
        <v>0</v>
      </c>
      <c r="F33" s="5"/>
      <c r="G33" s="7" t="s">
        <v>37</v>
      </c>
      <c r="H33" s="7" t="s">
        <v>6</v>
      </c>
      <c r="I33" s="7" t="s">
        <v>7</v>
      </c>
      <c r="J33" s="7" t="s">
        <v>8</v>
      </c>
    </row>
    <row r="34" spans="1:10" ht="15" customHeight="1" x14ac:dyDescent="0.25">
      <c r="B34" s="21"/>
      <c r="C34" s="21"/>
      <c r="D34" s="21"/>
      <c r="E34" s="21"/>
      <c r="F34" s="5"/>
      <c r="G34" s="5" t="s">
        <v>38</v>
      </c>
      <c r="H34" s="6"/>
      <c r="I34" s="6"/>
      <c r="J34" s="11">
        <f>Taxes[[#This Row],[Projected Cost]]-Taxes[[#This Row],[Actual Cost]]</f>
        <v>0</v>
      </c>
    </row>
    <row r="35" spans="1:10" ht="20.100000000000001" customHeight="1" x14ac:dyDescent="0.25">
      <c r="A35" s="4" t="s">
        <v>82</v>
      </c>
      <c r="B35" s="7" t="s">
        <v>39</v>
      </c>
      <c r="C35" s="7" t="s">
        <v>6</v>
      </c>
      <c r="D35" s="7" t="s">
        <v>7</v>
      </c>
      <c r="E35" s="7" t="s">
        <v>8</v>
      </c>
      <c r="F35" s="5"/>
      <c r="G35" s="5" t="s">
        <v>40</v>
      </c>
      <c r="H35" s="6"/>
      <c r="I35" s="6"/>
      <c r="J35" s="11">
        <f>Taxes[[#This Row],[Projected Cost]]-Taxes[[#This Row],[Actual Cost]]</f>
        <v>0</v>
      </c>
    </row>
    <row r="36" spans="1:10" ht="15" customHeight="1" x14ac:dyDescent="0.25">
      <c r="B36" s="5" t="s">
        <v>41</v>
      </c>
      <c r="C36" s="6"/>
      <c r="D36" s="6"/>
      <c r="E36" s="11">
        <f>Insurance[[#This Row],[Projected Cost]]-Insurance[[#This Row],[Actual Cost]]</f>
        <v>0</v>
      </c>
      <c r="F36" s="5"/>
      <c r="G36" s="5" t="s">
        <v>42</v>
      </c>
      <c r="H36" s="6"/>
      <c r="I36" s="6"/>
      <c r="J36" s="11">
        <f>Taxes[[#This Row],[Projected Cost]]-Taxes[[#This Row],[Actual Cost]]</f>
        <v>0</v>
      </c>
    </row>
    <row r="37" spans="1:10" ht="15" customHeight="1" thickBot="1" x14ac:dyDescent="0.3">
      <c r="B37" s="5" t="s">
        <v>43</v>
      </c>
      <c r="C37" s="6"/>
      <c r="D37" s="6"/>
      <c r="E37" s="11">
        <f>Insurance[[#This Row],[Projected Cost]]-Insurance[[#This Row],[Actual Cost]]</f>
        <v>0</v>
      </c>
      <c r="F37" s="5"/>
      <c r="G37" s="5" t="s">
        <v>23</v>
      </c>
      <c r="H37" s="6"/>
      <c r="I37" s="6"/>
      <c r="J37" s="11">
        <f>Taxes[[#This Row],[Projected Cost]]-Taxes[[#This Row],[Actual Cost]]</f>
        <v>0</v>
      </c>
    </row>
    <row r="38" spans="1:10" ht="20.100000000000001" customHeight="1" thickTop="1" x14ac:dyDescent="0.25">
      <c r="B38" s="5" t="s">
        <v>44</v>
      </c>
      <c r="C38" s="6"/>
      <c r="D38" s="6"/>
      <c r="E38" s="11">
        <f>Insurance[[#This Row],[Projected Cost]]-Insurance[[#This Row],[Actual Cost]]</f>
        <v>0</v>
      </c>
      <c r="F38" s="5"/>
      <c r="G38" s="12" t="s">
        <v>70</v>
      </c>
      <c r="H38" s="13"/>
      <c r="I38" s="13"/>
      <c r="J38" s="14">
        <f>SUBTOTAL(109,Taxes[Difference])</f>
        <v>0</v>
      </c>
    </row>
    <row r="39" spans="1:10" ht="15" customHeight="1" thickBot="1" x14ac:dyDescent="0.3">
      <c r="B39" s="5" t="s">
        <v>23</v>
      </c>
      <c r="C39" s="6"/>
      <c r="D39" s="6"/>
      <c r="E39" s="11">
        <f>Insurance[[#This Row],[Projected Cost]]-Insurance[[#This Row],[Actual Cost]]</f>
        <v>0</v>
      </c>
      <c r="F39" s="5"/>
      <c r="G39" s="21"/>
      <c r="H39" s="21"/>
      <c r="I39" s="21"/>
      <c r="J39" s="21"/>
    </row>
    <row r="40" spans="1:10" ht="20.100000000000001" customHeight="1" thickTop="1" x14ac:dyDescent="0.25">
      <c r="B40" s="12" t="s">
        <v>70</v>
      </c>
      <c r="C40" s="13"/>
      <c r="D40" s="13"/>
      <c r="E40" s="14">
        <f>SUBTOTAL(109,Insurance[Difference])</f>
        <v>0</v>
      </c>
      <c r="F40" s="5"/>
      <c r="G40" s="7" t="s">
        <v>45</v>
      </c>
      <c r="H40" s="7" t="s">
        <v>6</v>
      </c>
      <c r="I40" s="7" t="s">
        <v>7</v>
      </c>
      <c r="J40" s="7" t="s">
        <v>8</v>
      </c>
    </row>
    <row r="41" spans="1:10" ht="15" customHeight="1" x14ac:dyDescent="0.25">
      <c r="B41" s="21"/>
      <c r="C41" s="21"/>
      <c r="D41" s="21"/>
      <c r="E41" s="21"/>
      <c r="F41" s="5"/>
      <c r="G41" s="5" t="s">
        <v>46</v>
      </c>
      <c r="H41" s="6"/>
      <c r="I41" s="6"/>
      <c r="J41" s="11">
        <f>Savings[[#This Row],[Projected Cost]]-Savings[[#This Row],[Actual Cost]]</f>
        <v>0</v>
      </c>
    </row>
    <row r="42" spans="1:10" ht="20.100000000000001" customHeight="1" x14ac:dyDescent="0.25">
      <c r="A42" s="4" t="s">
        <v>83</v>
      </c>
      <c r="B42" s="7" t="s">
        <v>47</v>
      </c>
      <c r="C42" s="7" t="s">
        <v>6</v>
      </c>
      <c r="D42" s="7" t="s">
        <v>7</v>
      </c>
      <c r="E42" s="7" t="s">
        <v>8</v>
      </c>
      <c r="F42" s="5"/>
      <c r="G42" s="5" t="s">
        <v>48</v>
      </c>
      <c r="H42" s="6"/>
      <c r="I42" s="6"/>
      <c r="J42" s="11">
        <f>Savings[[#This Row],[Projected Cost]]-Savings[[#This Row],[Actual Cost]]</f>
        <v>0</v>
      </c>
    </row>
    <row r="43" spans="1:10" ht="15" customHeight="1" thickBot="1" x14ac:dyDescent="0.3">
      <c r="B43" s="5" t="s">
        <v>49</v>
      </c>
      <c r="C43" s="6"/>
      <c r="D43" s="6"/>
      <c r="E43" s="11">
        <f>Food[[#This Row],[Projected Cost]]-Food[[#This Row],[Actual Cost]]</f>
        <v>0</v>
      </c>
      <c r="F43" s="5"/>
      <c r="G43" s="5" t="s">
        <v>23</v>
      </c>
      <c r="H43" s="6"/>
      <c r="I43" s="6"/>
      <c r="J43" s="11">
        <f>Savings[[#This Row],[Projected Cost]]-Savings[[#This Row],[Actual Cost]]</f>
        <v>0</v>
      </c>
    </row>
    <row r="44" spans="1:10" ht="20.100000000000001" customHeight="1" thickTop="1" x14ac:dyDescent="0.25">
      <c r="B44" s="5" t="s">
        <v>50</v>
      </c>
      <c r="C44" s="6"/>
      <c r="D44" s="6"/>
      <c r="E44" s="11">
        <f>Food[[#This Row],[Projected Cost]]-Food[[#This Row],[Actual Cost]]</f>
        <v>0</v>
      </c>
      <c r="F44" s="5"/>
      <c r="G44" s="12" t="s">
        <v>70</v>
      </c>
      <c r="H44" s="13"/>
      <c r="I44" s="13"/>
      <c r="J44" s="14">
        <f>SUBTOTAL(109,Savings[Difference])</f>
        <v>0</v>
      </c>
    </row>
    <row r="45" spans="1:10" ht="15" customHeight="1" thickBot="1" x14ac:dyDescent="0.3">
      <c r="B45" s="5" t="s">
        <v>23</v>
      </c>
      <c r="C45" s="6"/>
      <c r="D45" s="6"/>
      <c r="E45" s="11">
        <f>Food[[#This Row],[Projected Cost]]-Food[[#This Row],[Actual Cost]]</f>
        <v>0</v>
      </c>
      <c r="F45" s="5"/>
      <c r="G45" s="21"/>
      <c r="H45" s="21"/>
      <c r="I45" s="21"/>
      <c r="J45" s="21"/>
    </row>
    <row r="46" spans="1:10" ht="20.100000000000001" customHeight="1" thickTop="1" x14ac:dyDescent="0.25">
      <c r="B46" s="12" t="s">
        <v>70</v>
      </c>
      <c r="C46" s="13"/>
      <c r="D46" s="13"/>
      <c r="E46" s="14">
        <f>SUBTOTAL(109,Food[Difference])</f>
        <v>0</v>
      </c>
      <c r="F46" s="5"/>
      <c r="G46" s="7" t="s">
        <v>51</v>
      </c>
      <c r="H46" s="7" t="s">
        <v>6</v>
      </c>
      <c r="I46" s="7" t="s">
        <v>7</v>
      </c>
      <c r="J46" s="7" t="s">
        <v>8</v>
      </c>
    </row>
    <row r="47" spans="1:10" ht="15" customHeight="1" x14ac:dyDescent="0.25">
      <c r="B47" s="21"/>
      <c r="C47" s="21"/>
      <c r="D47" s="21"/>
      <c r="E47" s="21"/>
      <c r="F47" s="5"/>
      <c r="G47" s="5" t="s">
        <v>52</v>
      </c>
      <c r="H47" s="6"/>
      <c r="I47" s="6"/>
      <c r="J47" s="11">
        <f>Gifts[[#This Row],[Projected Cost]]-Gifts[[#This Row],[Actual Cost]]</f>
        <v>0</v>
      </c>
    </row>
    <row r="48" spans="1:10" ht="20.100000000000001" customHeight="1" x14ac:dyDescent="0.25">
      <c r="A48" s="4" t="s">
        <v>84</v>
      </c>
      <c r="B48" s="7" t="s">
        <v>53</v>
      </c>
      <c r="C48" s="7" t="s">
        <v>6</v>
      </c>
      <c r="D48" s="7" t="s">
        <v>7</v>
      </c>
      <c r="E48" s="7" t="s">
        <v>8</v>
      </c>
      <c r="F48" s="5"/>
      <c r="G48" s="5" t="s">
        <v>54</v>
      </c>
      <c r="H48" s="6"/>
      <c r="I48" s="6"/>
      <c r="J48" s="11">
        <f>Gifts[[#This Row],[Projected Cost]]-Gifts[[#This Row],[Actual Cost]]</f>
        <v>0</v>
      </c>
    </row>
    <row r="49" spans="1:10" ht="15" customHeight="1" thickBot="1" x14ac:dyDescent="0.3">
      <c r="B49" s="5" t="s">
        <v>55</v>
      </c>
      <c r="C49" s="6"/>
      <c r="D49" s="6"/>
      <c r="E49" s="11">
        <f>Pets[[#This Row],[Projected Cost]]-Pets[[#This Row],[Actual Cost]]</f>
        <v>0</v>
      </c>
      <c r="F49" s="5"/>
      <c r="G49" s="5" t="s">
        <v>56</v>
      </c>
      <c r="H49" s="6"/>
      <c r="I49" s="6"/>
      <c r="J49" s="11">
        <f>Gifts[[#This Row],[Projected Cost]]-Gifts[[#This Row],[Actual Cost]]</f>
        <v>0</v>
      </c>
    </row>
    <row r="50" spans="1:10" ht="20.100000000000001" customHeight="1" thickTop="1" x14ac:dyDescent="0.25">
      <c r="B50" s="5" t="s">
        <v>57</v>
      </c>
      <c r="C50" s="6"/>
      <c r="D50" s="6"/>
      <c r="E50" s="11">
        <f>Pets[[#This Row],[Projected Cost]]-Pets[[#This Row],[Actual Cost]]</f>
        <v>0</v>
      </c>
      <c r="F50" s="5"/>
      <c r="G50" s="12" t="s">
        <v>70</v>
      </c>
      <c r="H50" s="13"/>
      <c r="I50" s="13"/>
      <c r="J50" s="14">
        <f>SUBTOTAL(109,Gifts[Difference])</f>
        <v>0</v>
      </c>
    </row>
    <row r="51" spans="1:10" ht="15" customHeight="1" x14ac:dyDescent="0.25">
      <c r="B51" s="5" t="s">
        <v>58</v>
      </c>
      <c r="C51" s="6"/>
      <c r="D51" s="6"/>
      <c r="E51" s="11">
        <f>Pets[[#This Row],[Projected Cost]]-Pets[[#This Row],[Actual Cost]]</f>
        <v>0</v>
      </c>
      <c r="F51" s="5"/>
      <c r="G51" s="21"/>
      <c r="H51" s="21"/>
      <c r="I51" s="21"/>
      <c r="J51" s="21"/>
    </row>
    <row r="52" spans="1:10" ht="20.100000000000001" customHeight="1" x14ac:dyDescent="0.25">
      <c r="B52" s="5" t="s">
        <v>59</v>
      </c>
      <c r="C52" s="6"/>
      <c r="D52" s="6"/>
      <c r="E52" s="11">
        <f>Pets[[#This Row],[Projected Cost]]-Pets[[#This Row],[Actual Cost]]</f>
        <v>0</v>
      </c>
      <c r="F52" s="5"/>
      <c r="G52" s="7" t="s">
        <v>60</v>
      </c>
      <c r="H52" s="7" t="s">
        <v>6</v>
      </c>
      <c r="I52" s="7" t="s">
        <v>7</v>
      </c>
      <c r="J52" s="7" t="s">
        <v>8</v>
      </c>
    </row>
    <row r="53" spans="1:10" ht="15" customHeight="1" thickBot="1" x14ac:dyDescent="0.3">
      <c r="B53" s="5" t="s">
        <v>23</v>
      </c>
      <c r="C53" s="6"/>
      <c r="D53" s="6"/>
      <c r="E53" s="11">
        <f>Pets[[#This Row],[Projected Cost]]-Pets[[#This Row],[Actual Cost]]</f>
        <v>0</v>
      </c>
      <c r="F53" s="5"/>
      <c r="G53" s="18" t="s">
        <v>61</v>
      </c>
      <c r="H53" s="19"/>
      <c r="I53" s="19"/>
      <c r="J53" s="17">
        <f>Legal[[#This Row],[Projected Cost]]-Legal[[#This Row],[Actual Cost]]</f>
        <v>0</v>
      </c>
    </row>
    <row r="54" spans="1:10" ht="20.100000000000001" customHeight="1" thickTop="1" x14ac:dyDescent="0.25">
      <c r="B54" s="12" t="s">
        <v>70</v>
      </c>
      <c r="C54" s="13"/>
      <c r="D54" s="13"/>
      <c r="E54" s="14">
        <f>SUBTOTAL(109,Pets[Difference])</f>
        <v>0</v>
      </c>
      <c r="F54" s="5"/>
      <c r="G54" s="18" t="s">
        <v>62</v>
      </c>
      <c r="H54" s="19"/>
      <c r="I54" s="19"/>
      <c r="J54" s="17">
        <f>Legal[[#This Row],[Projected Cost]]-Legal[[#This Row],[Actual Cost]]</f>
        <v>0</v>
      </c>
    </row>
    <row r="55" spans="1:10" ht="15" customHeight="1" x14ac:dyDescent="0.25">
      <c r="B55" s="21"/>
      <c r="C55" s="21"/>
      <c r="D55" s="21"/>
      <c r="E55" s="21"/>
      <c r="F55" s="5"/>
      <c r="G55" s="18" t="s">
        <v>63</v>
      </c>
      <c r="H55" s="19"/>
      <c r="I55" s="19"/>
      <c r="J55" s="17">
        <f>Legal[[#This Row],[Projected Cost]]-Legal[[#This Row],[Actual Cost]]</f>
        <v>0</v>
      </c>
    </row>
    <row r="56" spans="1:10" ht="20.100000000000001" customHeight="1" thickBot="1" x14ac:dyDescent="0.3">
      <c r="A56" s="4" t="s">
        <v>85</v>
      </c>
      <c r="B56" s="7" t="s">
        <v>64</v>
      </c>
      <c r="C56" s="7" t="s">
        <v>6</v>
      </c>
      <c r="D56" s="7" t="s">
        <v>7</v>
      </c>
      <c r="E56" s="7" t="s">
        <v>8</v>
      </c>
      <c r="F56" s="5"/>
      <c r="G56" s="18" t="s">
        <v>23</v>
      </c>
      <c r="H56" s="19"/>
      <c r="I56" s="19"/>
      <c r="J56" s="17">
        <f>Legal[[#This Row],[Projected Cost]]-Legal[[#This Row],[Actual Cost]]</f>
        <v>0</v>
      </c>
    </row>
    <row r="57" spans="1:10" ht="20.100000000000001" customHeight="1" thickTop="1" x14ac:dyDescent="0.25">
      <c r="B57" s="5" t="s">
        <v>57</v>
      </c>
      <c r="C57" s="6"/>
      <c r="D57" s="6"/>
      <c r="E57" s="11">
        <f>PersonalCare[[#This Row],[Projected Cost]]-PersonalCare[[#This Row],[Actual Cost]]</f>
        <v>0</v>
      </c>
      <c r="F57" s="5"/>
      <c r="G57" s="15" t="s">
        <v>70</v>
      </c>
      <c r="H57" s="16"/>
      <c r="I57" s="16"/>
      <c r="J57" s="14">
        <f>SUBTOTAL(109,Legal[Difference])</f>
        <v>0</v>
      </c>
    </row>
    <row r="58" spans="1:10" ht="15" customHeight="1" x14ac:dyDescent="0.25">
      <c r="B58" s="5" t="s">
        <v>65</v>
      </c>
      <c r="C58" s="6"/>
      <c r="D58" s="6"/>
      <c r="E58" s="11">
        <f>PersonalCare[[#This Row],[Projected Cost]]-PersonalCare[[#This Row],[Actual Cost]]</f>
        <v>0</v>
      </c>
      <c r="F58" s="5"/>
      <c r="G58" s="21"/>
      <c r="H58" s="21"/>
      <c r="I58" s="21"/>
      <c r="J58" s="21"/>
    </row>
    <row r="59" spans="1:10" ht="15" customHeight="1" x14ac:dyDescent="0.25">
      <c r="A59" s="4" t="s">
        <v>86</v>
      </c>
      <c r="B59" s="5" t="s">
        <v>66</v>
      </c>
      <c r="C59" s="6"/>
      <c r="D59" s="6"/>
      <c r="E59" s="11">
        <f>PersonalCare[[#This Row],[Projected Cost]]-PersonalCare[[#This Row],[Actual Cost]]</f>
        <v>0</v>
      </c>
      <c r="F59" s="5"/>
    </row>
    <row r="60" spans="1:10" ht="15" customHeight="1" x14ac:dyDescent="0.25">
      <c r="B60" s="5" t="s">
        <v>67</v>
      </c>
      <c r="C60" s="6"/>
      <c r="D60" s="6"/>
      <c r="E60" s="11">
        <f>PersonalCare[[#This Row],[Projected Cost]]-PersonalCare[[#This Row],[Actual Cost]]</f>
        <v>0</v>
      </c>
      <c r="F60" s="5"/>
    </row>
    <row r="61" spans="1:10" ht="15" customHeight="1" x14ac:dyDescent="0.25">
      <c r="B61" s="5" t="s">
        <v>68</v>
      </c>
      <c r="C61" s="6"/>
      <c r="D61" s="6"/>
      <c r="E61" s="11">
        <f>PersonalCare[[#This Row],[Projected Cost]]-PersonalCare[[#This Row],[Actual Cost]]</f>
        <v>0</v>
      </c>
      <c r="F61" s="5"/>
    </row>
    <row r="62" spans="1:10" ht="15" customHeight="1" x14ac:dyDescent="0.25">
      <c r="B62" s="5" t="s">
        <v>69</v>
      </c>
      <c r="C62" s="6"/>
      <c r="D62" s="6"/>
      <c r="E62" s="11">
        <f>PersonalCare[[#This Row],[Projected Cost]]-PersonalCare[[#This Row],[Actual Cost]]</f>
        <v>0</v>
      </c>
      <c r="F62" s="5"/>
    </row>
    <row r="63" spans="1:10" ht="15" customHeight="1" thickBot="1" x14ac:dyDescent="0.3">
      <c r="B63" s="5" t="s">
        <v>23</v>
      </c>
      <c r="C63" s="6"/>
      <c r="D63" s="6"/>
      <c r="E63" s="11">
        <f>PersonalCare[[#This Row],[Projected Cost]]-PersonalCare[[#This Row],[Actual Cost]]</f>
        <v>0</v>
      </c>
      <c r="F63" s="5"/>
    </row>
    <row r="64" spans="1:10" ht="20.100000000000001" customHeight="1" thickTop="1" x14ac:dyDescent="0.25">
      <c r="B64" s="12" t="s">
        <v>70</v>
      </c>
      <c r="C64" s="13"/>
      <c r="D64" s="13"/>
      <c r="E64" s="14">
        <f>SUBTOTAL(109,PersonalCare[Difference])</f>
        <v>0</v>
      </c>
      <c r="F64" s="5"/>
    </row>
    <row r="65" spans="2:5" ht="15" customHeight="1" x14ac:dyDescent="0.25">
      <c r="B65" s="20"/>
      <c r="C65" s="20"/>
      <c r="D65" s="20"/>
      <c r="E65" s="20"/>
    </row>
    <row r="66" spans="2:5" ht="15" customHeight="1" x14ac:dyDescent="0.25"/>
  </sheetData>
  <mergeCells count="27">
    <mergeCell ref="B2:J2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  <mergeCell ref="G32:J32"/>
    <mergeCell ref="J8:J9"/>
    <mergeCell ref="J6:J7"/>
    <mergeCell ref="J4:J5"/>
    <mergeCell ref="G23:J23"/>
    <mergeCell ref="B24:E24"/>
    <mergeCell ref="B34:E34"/>
    <mergeCell ref="B41:E41"/>
    <mergeCell ref="B47:E47"/>
    <mergeCell ref="B55:E55"/>
    <mergeCell ref="B65:E65"/>
    <mergeCell ref="G58:J58"/>
    <mergeCell ref="G51:J51"/>
    <mergeCell ref="G45:J45"/>
    <mergeCell ref="G39:J39"/>
  </mergeCells>
  <printOptions horizontalCentered="1"/>
  <pageMargins left="0.4" right="0.4" top="0.4" bottom="0.4" header="0.3" footer="0.3"/>
  <pageSetup scale="62" fitToHeight="0" orientation="portrait" r:id="rId1"/>
  <headerFooter differentFirst="1">
    <oddFooter>Page &amp;P of &amp;N</oddFooter>
  </headerFooter>
  <ignoredErrors>
    <ignoredError sqref="J13:J21 E26:E32 J25:J30 J34:J37 E36:E39 E43:E45 J41:J43 J47:J49 J53:J56 E57:E63 E49:E53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B4DE4676-C32B-444D-BC55-FAD6AF00F7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974BBE-4C65-41A4-8B89-193EE10AA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0B7602-3435-4CB4-90DC-F527DC1F048D}">
  <ds:schemaRefs>
    <ds:schemaRef ds:uri="71af3243-3dd4-4a8d-8c0d-dd76da1f02a5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16c05727-aa75-4e4a-9b5f-8a80a1165891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TM04101071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2019-07-07T23:05:09Z</dcterms:created>
  <dcterms:modified xsi:type="dcterms:W3CDTF">2022-09-16T09:37:17Z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