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Sunbal\Downloads\javeria\Personal Budget\"/>
    </mc:Choice>
  </mc:AlternateContent>
  <xr:revisionPtr revIDLastSave="0" documentId="13_ncr:1_{70D1FB4D-1862-4BC3-B164-D575053DF3C3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Budget" sheetId="1" r:id="rId1"/>
  </sheets>
  <definedNames>
    <definedName name="_xlnm.Print_Area" localSheetId="0">Budget!$B$2:$P$65</definedName>
    <definedName name="valuevx">42.314159</definedName>
    <definedName name="vertex42_copyright" hidden="1">"© 2008-2019 Vertex42 LLC"</definedName>
    <definedName name="vertex42_id" hidden="1">"personal-budget-spreadsheet.xlsx"</definedName>
    <definedName name="vertex42_title" hidden="1">"Personal Budget Spreadsheet"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5" i="1" l="1"/>
  <c r="P55" i="1" s="1"/>
  <c r="O53" i="1"/>
  <c r="P53" i="1" s="1"/>
  <c r="O54" i="1"/>
  <c r="P54" i="1" s="1"/>
  <c r="O48" i="1"/>
  <c r="P48" i="1" s="1"/>
  <c r="O49" i="1"/>
  <c r="P49" i="1" s="1"/>
  <c r="F44" i="1" l="1"/>
  <c r="C44" i="1"/>
  <c r="N18" i="1" l="1"/>
  <c r="M18" i="1"/>
  <c r="L18" i="1"/>
  <c r="K18" i="1"/>
  <c r="J18" i="1"/>
  <c r="I18" i="1"/>
  <c r="H18" i="1"/>
  <c r="G18" i="1"/>
  <c r="F18" i="1"/>
  <c r="E18" i="1"/>
  <c r="D18" i="1"/>
  <c r="C18" i="1"/>
  <c r="C33" i="1"/>
  <c r="D33" i="1" l="1"/>
  <c r="E33" i="1"/>
  <c r="F33" i="1"/>
  <c r="G33" i="1"/>
  <c r="H33" i="1"/>
  <c r="I33" i="1"/>
  <c r="J33" i="1"/>
  <c r="K33" i="1"/>
  <c r="L33" i="1"/>
  <c r="M33" i="1"/>
  <c r="N33" i="1"/>
  <c r="O28" i="1"/>
  <c r="B65" i="1"/>
  <c r="B57" i="1"/>
  <c r="B44" i="1"/>
  <c r="B33" i="1"/>
  <c r="D65" i="1"/>
  <c r="E65" i="1"/>
  <c r="F65" i="1"/>
  <c r="G65" i="1"/>
  <c r="H65" i="1"/>
  <c r="I65" i="1"/>
  <c r="J65" i="1"/>
  <c r="K65" i="1"/>
  <c r="L65" i="1"/>
  <c r="M65" i="1"/>
  <c r="N65" i="1"/>
  <c r="C65" i="1"/>
  <c r="D57" i="1"/>
  <c r="E57" i="1"/>
  <c r="F57" i="1"/>
  <c r="G57" i="1"/>
  <c r="H57" i="1"/>
  <c r="I57" i="1"/>
  <c r="J57" i="1"/>
  <c r="K57" i="1"/>
  <c r="L57" i="1"/>
  <c r="M57" i="1"/>
  <c r="N57" i="1"/>
  <c r="C57" i="1"/>
  <c r="D44" i="1"/>
  <c r="E44" i="1"/>
  <c r="G44" i="1"/>
  <c r="H44" i="1"/>
  <c r="I44" i="1"/>
  <c r="J44" i="1"/>
  <c r="K44" i="1"/>
  <c r="L44" i="1"/>
  <c r="M44" i="1"/>
  <c r="N44" i="1"/>
  <c r="C6" i="1"/>
  <c r="D6" i="1"/>
  <c r="E6" i="1"/>
  <c r="F6" i="1"/>
  <c r="G6" i="1"/>
  <c r="H6" i="1"/>
  <c r="I6" i="1"/>
  <c r="J6" i="1"/>
  <c r="K6" i="1"/>
  <c r="L6" i="1"/>
  <c r="M6" i="1"/>
  <c r="N6" i="1"/>
  <c r="B18" i="1"/>
  <c r="O61" i="1" l="1"/>
  <c r="P61" i="1" s="1"/>
  <c r="O62" i="1"/>
  <c r="P62" i="1" s="1"/>
  <c r="O63" i="1"/>
  <c r="P63" i="1" s="1"/>
  <c r="O64" i="1"/>
  <c r="P64" i="1" s="1"/>
  <c r="O60" i="1"/>
  <c r="P60" i="1" s="1"/>
  <c r="O47" i="1"/>
  <c r="P47" i="1" s="1"/>
  <c r="O50" i="1"/>
  <c r="P50" i="1" s="1"/>
  <c r="O51" i="1"/>
  <c r="P51" i="1" s="1"/>
  <c r="O52" i="1"/>
  <c r="P52" i="1" s="1"/>
  <c r="O56" i="1"/>
  <c r="P56" i="1" s="1"/>
  <c r="O37" i="1"/>
  <c r="P37" i="1" s="1"/>
  <c r="O38" i="1"/>
  <c r="P38" i="1" s="1"/>
  <c r="O39" i="1"/>
  <c r="P39" i="1" s="1"/>
  <c r="O40" i="1"/>
  <c r="P40" i="1" s="1"/>
  <c r="O41" i="1"/>
  <c r="P41" i="1" s="1"/>
  <c r="O42" i="1"/>
  <c r="P42" i="1" s="1"/>
  <c r="O43" i="1"/>
  <c r="P43" i="1" s="1"/>
  <c r="O36" i="1"/>
  <c r="P36" i="1" s="1"/>
  <c r="O22" i="1"/>
  <c r="P22" i="1" s="1"/>
  <c r="O23" i="1"/>
  <c r="P23" i="1" s="1"/>
  <c r="O24" i="1"/>
  <c r="P24" i="1" s="1"/>
  <c r="O25" i="1"/>
  <c r="P25" i="1" s="1"/>
  <c r="O26" i="1"/>
  <c r="P26" i="1" s="1"/>
  <c r="O27" i="1"/>
  <c r="P27" i="1" s="1"/>
  <c r="P28" i="1"/>
  <c r="O29" i="1"/>
  <c r="P29" i="1" s="1"/>
  <c r="O30" i="1"/>
  <c r="P30" i="1" s="1"/>
  <c r="O31" i="1"/>
  <c r="P31" i="1" s="1"/>
  <c r="O32" i="1"/>
  <c r="P32" i="1" s="1"/>
  <c r="O21" i="1"/>
  <c r="O13" i="1"/>
  <c r="P13" i="1" s="1"/>
  <c r="O14" i="1"/>
  <c r="P14" i="1" s="1"/>
  <c r="O15" i="1"/>
  <c r="P15" i="1" s="1"/>
  <c r="O16" i="1"/>
  <c r="P16" i="1" s="1"/>
  <c r="O17" i="1"/>
  <c r="P17" i="1" s="1"/>
  <c r="O12" i="1"/>
  <c r="O18" i="1" l="1"/>
  <c r="P18" i="1" s="1"/>
  <c r="P21" i="1"/>
  <c r="O33" i="1"/>
  <c r="P33" i="1" s="1"/>
  <c r="O65" i="1"/>
  <c r="P65" i="1" s="1"/>
  <c r="O57" i="1"/>
  <c r="P57" i="1" s="1"/>
  <c r="O44" i="1"/>
  <c r="P44" i="1" s="1"/>
  <c r="P12" i="1"/>
  <c r="O6" i="1"/>
  <c r="P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</author>
  </authors>
  <commentList>
    <comment ref="B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NET</t>
        </r>
        <r>
          <rPr>
            <sz val="8"/>
            <color indexed="81"/>
            <rFont val="Tahoma"/>
            <family val="2"/>
          </rPr>
          <t>:
Income - Expenses</t>
        </r>
      </text>
    </comment>
  </commentList>
</comments>
</file>

<file path=xl/sharedStrings.xml><?xml version="1.0" encoding="utf-8"?>
<sst xmlns="http://schemas.openxmlformats.org/spreadsheetml/2006/main" count="137" uniqueCount="67">
  <si>
    <t>INCOME</t>
  </si>
  <si>
    <t>Total Income</t>
  </si>
  <si>
    <t>Total Expenses</t>
  </si>
  <si>
    <t>Interest Income</t>
  </si>
  <si>
    <t>Dividends</t>
  </si>
  <si>
    <t>Clothing</t>
  </si>
  <si>
    <t>Groceries</t>
  </si>
  <si>
    <t>Gifts Received</t>
  </si>
  <si>
    <t>Wages &amp; Tips</t>
  </si>
  <si>
    <t>Transfer From Savings</t>
  </si>
  <si>
    <t>HOME EXPENSES</t>
  </si>
  <si>
    <t>Electricity</t>
  </si>
  <si>
    <t>Internet</t>
  </si>
  <si>
    <t>Improvements</t>
  </si>
  <si>
    <t>Phone</t>
  </si>
  <si>
    <t>ENTERTAINMENT</t>
  </si>
  <si>
    <t>Hobbies</t>
  </si>
  <si>
    <t>DAILY LIVING</t>
  </si>
  <si>
    <t>Personal Supplies</t>
  </si>
  <si>
    <t>Emergency Fund</t>
  </si>
  <si>
    <t>Investments</t>
  </si>
  <si>
    <t>SAVINGS</t>
  </si>
  <si>
    <t>Maintenance/Supplies</t>
  </si>
  <si>
    <t>Lawn/Garden</t>
  </si>
  <si>
    <t>Furnishings/Appliances</t>
  </si>
  <si>
    <t>Cable/Satellite</t>
  </si>
  <si>
    <t>Water/Sewer/Trash</t>
  </si>
  <si>
    <t>Gas/Oil</t>
  </si>
  <si>
    <t>Mortgage/Rent</t>
  </si>
  <si>
    <t>Dining/Eating Out</t>
  </si>
  <si>
    <t>Salon/Barber</t>
  </si>
  <si>
    <t>Cleaning</t>
  </si>
  <si>
    <t>Home/Rental Insurance</t>
  </si>
  <si>
    <t>Vacation/Travel</t>
  </si>
  <si>
    <t>Pet Food</t>
  </si>
  <si>
    <t>Starting Balance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</si>
  <si>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</si>
  <si>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</si>
  <si>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</si>
  <si>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</si>
  <si>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</si>
  <si>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</si>
  <si>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</si>
  <si>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</si>
  <si>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</si>
  <si>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</si>
  <si>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</si>
  <si>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</si>
  <si>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</si>
  <si>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Projected End Balance</t>
  </si>
  <si>
    <t>Education/Lessons</t>
  </si>
  <si>
    <t>[42]</t>
  </si>
  <si>
    <t>Refunds/Reimbursements</t>
  </si>
  <si>
    <t>Avg</t>
  </si>
  <si>
    <t>NET</t>
  </si>
  <si>
    <t>Fun Stuff</t>
  </si>
  <si>
    <t>Activities</t>
  </si>
  <si>
    <t>Media</t>
  </si>
  <si>
    <t>Books</t>
  </si>
  <si>
    <t>Games</t>
  </si>
  <si>
    <t>Outdoor Recreation</t>
  </si>
  <si>
    <t>Sports</t>
  </si>
  <si>
    <t>Toys/Gadgets</t>
  </si>
  <si>
    <t>Car Replacement</t>
  </si>
  <si>
    <t>Retirement Fund</t>
  </si>
  <si>
    <t>Education Fund</t>
  </si>
  <si>
    <t>PERSONAL BUDEGT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</si>
</sst>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-#,##0"/>
  </numFmts>
  <fonts count="30" x14ac:knownFonts="1">
    <font>
      <sz val="11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rgb="FF6600CC"/>
      <name val="Arial"/>
      <family val="2"/>
    </font>
    <font>
      <sz val="10"/>
      <name val="Century Gothic"/>
      <family val="2"/>
    </font>
    <font>
      <sz val="11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sz val="10"/>
      <color indexed="9"/>
      <name val="Century Gothic"/>
      <family val="2"/>
    </font>
    <font>
      <sz val="10"/>
      <color theme="1"/>
      <name val="Century Gothic"/>
      <family val="2"/>
    </font>
    <font>
      <b/>
      <u/>
      <sz val="22"/>
      <color rgb="FF7030A0"/>
      <name val="Century Gothic"/>
      <family val="2"/>
    </font>
  </fonts>
  <fills count="2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double">
        <color rgb="FF6600CC"/>
      </top>
      <bottom/>
      <diagonal/>
    </border>
    <border>
      <left/>
      <right/>
      <top/>
      <bottom style="hair">
        <color rgb="FF6600CC"/>
      </bottom>
      <diagonal/>
    </border>
    <border>
      <left/>
      <right/>
      <top style="hair">
        <color rgb="FF6600CC"/>
      </top>
      <bottom style="hair">
        <color rgb="FF6600CC"/>
      </bottom>
      <diagonal/>
    </border>
    <border>
      <left style="thin">
        <color rgb="FF6600CC"/>
      </left>
      <right/>
      <top style="thin">
        <color rgb="FF6600CC"/>
      </top>
      <bottom/>
      <diagonal/>
    </border>
    <border>
      <left/>
      <right/>
      <top style="thin">
        <color rgb="FF6600CC"/>
      </top>
      <bottom/>
      <diagonal/>
    </border>
    <border>
      <left/>
      <right style="thin">
        <color rgb="FF6600CC"/>
      </right>
      <top style="thin">
        <color rgb="FF6600CC"/>
      </top>
      <bottom/>
      <diagonal/>
    </border>
    <border>
      <left style="thin">
        <color rgb="FF6600CC"/>
      </left>
      <right/>
      <top/>
      <bottom/>
      <diagonal/>
    </border>
    <border>
      <left/>
      <right style="thin">
        <color rgb="FF6600CC"/>
      </right>
      <top/>
      <bottom/>
      <diagonal/>
    </border>
    <border>
      <left style="thin">
        <color rgb="FF6600CC"/>
      </left>
      <right/>
      <top style="double">
        <color rgb="FF6600CC"/>
      </top>
      <bottom style="thin">
        <color rgb="FF6600CC"/>
      </bottom>
      <diagonal/>
    </border>
    <border>
      <left/>
      <right/>
      <top style="double">
        <color rgb="FF6600CC"/>
      </top>
      <bottom style="thin">
        <color rgb="FF6600CC"/>
      </bottom>
      <diagonal/>
    </border>
    <border>
      <left/>
      <right style="thin">
        <color rgb="FF6600CC"/>
      </right>
      <top style="double">
        <color rgb="FF6600CC"/>
      </top>
      <bottom style="thin">
        <color rgb="FF6600CC"/>
      </bottom>
      <diagonal/>
    </border>
    <border>
      <left/>
      <right/>
      <top style="thin">
        <color rgb="FF6600CC"/>
      </top>
      <bottom style="hair">
        <color rgb="FF6600CC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1" applyNumberFormat="0" applyAlignment="0" applyProtection="0"/>
    <xf numFmtId="0" fontId="9" fillId="18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6" applyNumberFormat="0" applyFill="0" applyAlignment="0" applyProtection="0"/>
    <xf numFmtId="0" fontId="17" fillId="5" borderId="0" applyNumberFormat="0" applyBorder="0" applyAlignment="0" applyProtection="0"/>
    <xf numFmtId="0" fontId="4" fillId="5" borderId="7" applyNumberFormat="0" applyFont="0" applyAlignment="0" applyProtection="0"/>
    <xf numFmtId="0" fontId="18" fillId="1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44">
    <xf numFmtId="0" fontId="0" fillId="0" borderId="0" xfId="0"/>
    <xf numFmtId="0" fontId="23" fillId="0" borderId="0" xfId="0" applyFont="1"/>
    <xf numFmtId="0" fontId="23" fillId="0" borderId="0" xfId="0" applyFont="1" applyAlignment="1">
      <alignment vertical="center"/>
    </xf>
    <xf numFmtId="0" fontId="26" fillId="20" borderId="0" xfId="0" applyFont="1" applyFill="1" applyAlignment="1">
      <alignment horizontal="right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3" fontId="23" fillId="20" borderId="0" xfId="29" applyNumberFormat="1" applyFont="1" applyFill="1" applyBorder="1" applyAlignment="1">
      <alignment horizontal="right" vertical="center"/>
    </xf>
    <xf numFmtId="164" fontId="23" fillId="20" borderId="0" xfId="29" applyNumberFormat="1" applyFont="1" applyFill="1" applyBorder="1" applyAlignment="1">
      <alignment horizontal="right" vertical="center"/>
    </xf>
    <xf numFmtId="0" fontId="26" fillId="0" borderId="10" xfId="0" applyFont="1" applyBorder="1" applyAlignment="1">
      <alignment horizontal="right" vertical="center" shrinkToFit="1"/>
    </xf>
    <xf numFmtId="3" fontId="26" fillId="0" borderId="10" xfId="0" applyNumberFormat="1" applyFont="1" applyBorder="1" applyAlignment="1">
      <alignment vertical="center"/>
    </xf>
    <xf numFmtId="3" fontId="26" fillId="20" borderId="10" xfId="0" applyNumberFormat="1" applyFont="1" applyFill="1" applyBorder="1" applyAlignment="1">
      <alignment vertical="center"/>
    </xf>
    <xf numFmtId="0" fontId="23" fillId="0" borderId="12" xfId="0" applyFont="1" applyBorder="1" applyAlignment="1">
      <alignment vertical="center" shrinkToFit="1"/>
    </xf>
    <xf numFmtId="3" fontId="23" fillId="0" borderId="12" xfId="28" applyNumberFormat="1" applyFont="1" applyFill="1" applyBorder="1" applyAlignment="1">
      <alignment vertical="center"/>
    </xf>
    <xf numFmtId="3" fontId="28" fillId="20" borderId="12" xfId="0" applyNumberFormat="1" applyFont="1" applyFill="1" applyBorder="1" applyAlignment="1">
      <alignment vertical="center"/>
    </xf>
    <xf numFmtId="0" fontId="23" fillId="0" borderId="11" xfId="0" applyFont="1" applyBorder="1" applyAlignment="1">
      <alignment vertical="center" shrinkToFit="1"/>
    </xf>
    <xf numFmtId="3" fontId="23" fillId="0" borderId="11" xfId="28" applyNumberFormat="1" applyFont="1" applyFill="1" applyBorder="1" applyAlignment="1">
      <alignment vertical="center"/>
    </xf>
    <xf numFmtId="3" fontId="28" fillId="20" borderId="11" xfId="0" applyNumberFormat="1" applyFont="1" applyFill="1" applyBorder="1" applyAlignment="1">
      <alignment vertical="center"/>
    </xf>
    <xf numFmtId="0" fontId="26" fillId="0" borderId="0" xfId="0" applyFont="1" applyAlignment="1">
      <alignment horizontal="right" vertical="center"/>
    </xf>
    <xf numFmtId="3" fontId="26" fillId="0" borderId="0" xfId="28" applyNumberFormat="1" applyFont="1" applyFill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20" borderId="11" xfId="0" applyFont="1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6" fillId="20" borderId="13" xfId="0" applyFont="1" applyFill="1" applyBorder="1" applyAlignment="1">
      <alignment horizontal="right" vertical="center"/>
    </xf>
    <xf numFmtId="3" fontId="26" fillId="20" borderId="14" xfId="28" applyNumberFormat="1" applyFont="1" applyFill="1" applyBorder="1" applyAlignment="1">
      <alignment horizontal="center" vertical="center"/>
    </xf>
    <xf numFmtId="0" fontId="26" fillId="20" borderId="14" xfId="0" applyFont="1" applyFill="1" applyBorder="1" applyAlignment="1">
      <alignment horizontal="right" vertical="center"/>
    </xf>
    <xf numFmtId="0" fontId="26" fillId="20" borderId="15" xfId="0" applyFont="1" applyFill="1" applyBorder="1" applyAlignment="1">
      <alignment horizontal="right" vertical="center"/>
    </xf>
    <xf numFmtId="0" fontId="26" fillId="20" borderId="16" xfId="0" applyFont="1" applyFill="1" applyBorder="1" applyAlignment="1">
      <alignment horizontal="right" vertical="center"/>
    </xf>
    <xf numFmtId="3" fontId="23" fillId="20" borderId="0" xfId="0" applyNumberFormat="1" applyFont="1" applyFill="1" applyBorder="1" applyAlignment="1">
      <alignment vertical="center"/>
    </xf>
    <xf numFmtId="3" fontId="23" fillId="20" borderId="17" xfId="0" applyNumberFormat="1" applyFont="1" applyFill="1" applyBorder="1" applyAlignment="1">
      <alignment vertical="center"/>
    </xf>
    <xf numFmtId="164" fontId="23" fillId="20" borderId="17" xfId="29" applyNumberFormat="1" applyFont="1" applyFill="1" applyBorder="1" applyAlignment="1">
      <alignment horizontal="right" vertical="center"/>
    </xf>
    <xf numFmtId="0" fontId="26" fillId="20" borderId="18" xfId="0" applyFont="1" applyFill="1" applyBorder="1" applyAlignment="1">
      <alignment horizontal="right" vertical="center"/>
    </xf>
    <xf numFmtId="3" fontId="23" fillId="20" borderId="19" xfId="29" applyNumberFormat="1" applyFont="1" applyFill="1" applyBorder="1" applyAlignment="1">
      <alignment horizontal="right" vertical="center"/>
    </xf>
    <xf numFmtId="0" fontId="23" fillId="20" borderId="19" xfId="0" applyFont="1" applyFill="1" applyBorder="1" applyAlignment="1">
      <alignment vertical="center"/>
    </xf>
    <xf numFmtId="0" fontId="23" fillId="20" borderId="20" xfId="0" applyFont="1" applyFill="1" applyBorder="1" applyAlignment="1">
      <alignment vertical="center"/>
    </xf>
    <xf numFmtId="0" fontId="26" fillId="0" borderId="19" xfId="0" applyFont="1" applyBorder="1" applyAlignment="1">
      <alignment horizontal="right" vertical="center" shrinkToFit="1"/>
    </xf>
    <xf numFmtId="3" fontId="26" fillId="0" borderId="19" xfId="0" applyNumberFormat="1" applyFont="1" applyBorder="1" applyAlignment="1">
      <alignment vertical="center"/>
    </xf>
    <xf numFmtId="3" fontId="26" fillId="20" borderId="19" xfId="0" applyNumberFormat="1" applyFont="1" applyFill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21" xfId="0" applyFont="1" applyBorder="1" applyAlignment="1">
      <alignment horizontal="center" vertical="center"/>
    </xf>
    <xf numFmtId="0" fontId="26" fillId="20" borderId="21" xfId="0" applyFont="1" applyFill="1" applyBorder="1" applyAlignment="1">
      <alignment horizontal="right" vertic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Followed Hyperlink" xfId="44" builtinId="9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193">
    <dxf>
      <border>
        <bottom style="hair">
          <color rgb="FF6600CC"/>
        </bottom>
      </border>
    </dxf>
    <dxf>
      <border>
        <bottom style="hair">
          <color rgb="FF6600CC"/>
        </bottom>
      </border>
    </dxf>
    <dxf>
      <border>
        <bottom style="hair">
          <color rgb="FF6600CC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border>
        <top style="double">
          <color rgb="FF6600CC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border>
        <top style="double">
          <color rgb="FF6600CC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border>
        <top style="double">
          <color rgb="FF6600CC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1" readingOrder="0"/>
    </dxf>
    <dxf>
      <border diagonalUp="0" diagonalDown="0">
        <left style="thin">
          <color rgb="FF6600CC"/>
        </left>
        <right style="thin">
          <color rgb="FF6600CC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1" readingOrder="0"/>
    </dxf>
    <dxf>
      <border diagonalUp="0" diagonalDown="0">
        <left style="thin">
          <color rgb="FF6600CC"/>
        </left>
        <right style="thin">
          <color rgb="FF6600CC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1" readingOrder="0"/>
    </dxf>
    <dxf>
      <border diagonalUp="0" diagonalDown="0">
        <left style="thin">
          <color rgb="FF6600CC"/>
        </left>
        <right style="thin">
          <color rgb="FF6600CC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readingOrder="0"/>
      <border diagonalUp="0" diagonalDown="0">
        <left/>
        <right/>
        <top style="hair">
          <color rgb="FF6600CC"/>
        </top>
        <bottom style="hair">
          <color rgb="FF6600CC"/>
        </bottom>
        <vertical/>
        <horizontal style="hair">
          <color rgb="FF6600CC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readingOrder="0"/>
      <border diagonalUp="0" diagonalDown="0">
        <left/>
        <right/>
        <top style="hair">
          <color rgb="FF6600CC"/>
        </top>
        <bottom style="hair">
          <color rgb="FF6600CC"/>
        </bottom>
        <vertical/>
        <horizontal style="hair">
          <color rgb="FF6600CC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  <border diagonalUp="0" diagonalDown="0">
        <left/>
        <right/>
        <top style="hair">
          <color rgb="FF6600CC"/>
        </top>
        <bottom style="hair">
          <color rgb="FF6600CC"/>
        </bottom>
        <vertical/>
        <horizontal style="hair">
          <color rgb="FF6600CC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  <border diagonalUp="0" diagonalDown="0">
        <left/>
        <right/>
        <top style="hair">
          <color rgb="FF6600CC"/>
        </top>
        <bottom style="hair">
          <color rgb="FF6600CC"/>
        </bottom>
        <vertical/>
        <horizontal style="hair">
          <color rgb="FF6600CC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  <border diagonalUp="0" diagonalDown="0">
        <left/>
        <right/>
        <top style="hair">
          <color rgb="FF6600CC"/>
        </top>
        <bottom style="hair">
          <color rgb="FF6600CC"/>
        </bottom>
        <vertical/>
        <horizontal style="hair">
          <color rgb="FF6600CC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  <border diagonalUp="0" diagonalDown="0">
        <left/>
        <right/>
        <top style="hair">
          <color rgb="FF6600CC"/>
        </top>
        <bottom style="hair">
          <color rgb="FF6600CC"/>
        </bottom>
        <vertical/>
        <horizontal style="hair">
          <color rgb="FF6600CC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  <border diagonalUp="0" diagonalDown="0">
        <left/>
        <right/>
        <top style="hair">
          <color rgb="FF6600CC"/>
        </top>
        <bottom style="hair">
          <color rgb="FF6600CC"/>
        </bottom>
        <vertical/>
        <horizontal style="hair">
          <color rgb="FF6600CC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  <border diagonalUp="0" diagonalDown="0">
        <left/>
        <right/>
        <top style="hair">
          <color rgb="FF6600CC"/>
        </top>
        <bottom style="hair">
          <color rgb="FF6600CC"/>
        </bottom>
        <vertical/>
        <horizontal style="hair">
          <color rgb="FF6600CC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  <border diagonalUp="0" diagonalDown="0">
        <left/>
        <right/>
        <top style="hair">
          <color rgb="FF6600CC"/>
        </top>
        <bottom style="hair">
          <color rgb="FF6600CC"/>
        </bottom>
        <vertical/>
        <horizontal style="hair">
          <color rgb="FF6600CC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  <border diagonalUp="0" diagonalDown="0">
        <left/>
        <right/>
        <top style="hair">
          <color rgb="FF6600CC"/>
        </top>
        <bottom style="hair">
          <color rgb="FF6600CC"/>
        </bottom>
        <vertical/>
        <horizontal style="hair">
          <color rgb="FF6600CC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  <border diagonalUp="0" diagonalDown="0">
        <left/>
        <right/>
        <top style="hair">
          <color rgb="FF6600CC"/>
        </top>
        <bottom style="hair">
          <color rgb="FF6600CC"/>
        </bottom>
        <vertical/>
        <horizontal style="hair">
          <color rgb="FF6600CC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  <border diagonalUp="0" diagonalDown="0">
        <left/>
        <right/>
        <top style="hair">
          <color rgb="FF6600CC"/>
        </top>
        <bottom style="hair">
          <color rgb="FF6600CC"/>
        </bottom>
        <vertical/>
        <horizontal style="hair">
          <color rgb="FF6600CC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  <border diagonalUp="0" diagonalDown="0">
        <left/>
        <right/>
        <top style="hair">
          <color rgb="FF6600CC"/>
        </top>
        <bottom style="hair">
          <color rgb="FF6600CC"/>
        </bottom>
        <vertical/>
        <horizontal style="hair">
          <color rgb="FF6600CC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  <border diagonalUp="0" diagonalDown="0">
        <left/>
        <right/>
        <top style="hair">
          <color rgb="FF6600CC"/>
        </top>
        <bottom style="hair">
          <color rgb="FF6600CC"/>
        </bottom>
        <vertical/>
        <horizontal style="hair">
          <color rgb="FF6600CC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1" readingOrder="0"/>
      <border diagonalUp="0" diagonalDown="0">
        <left/>
        <right/>
        <top style="hair">
          <color rgb="FF6600CC"/>
        </top>
        <bottom style="hair">
          <color rgb="FF6600CC"/>
        </bottom>
        <vertical/>
        <horizontal style="hair">
          <color rgb="FF6600CC"/>
        </horizontal>
      </border>
    </dxf>
    <dxf>
      <border diagonalUp="0" diagonalDown="0">
        <left style="thin">
          <color rgb="FF6600CC"/>
        </left>
        <right style="thin">
          <color rgb="FF6600CC"/>
        </right>
        <top style="thin">
          <color rgb="FF6600CC"/>
        </top>
        <bottom style="thin">
          <color rgb="FF6600CC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1" readingOrder="0"/>
    </dxf>
    <dxf>
      <border>
        <top style="double">
          <color rgb="FF6600CC"/>
        </top>
      </border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border diagonalUp="0" diagonalDown="0">
        <left style="thin">
          <color rgb="FF6600CC"/>
        </left>
        <right style="thin">
          <color rgb="FF6600CC"/>
        </right>
        <top style="thin">
          <color rgb="FF6600CC"/>
        </top>
        <bottom style="thin">
          <color rgb="FF6600C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>
        <top style="double">
          <color rgb="FF6600CC"/>
        </top>
      </border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border>
        <bottom style="hair">
          <color rgb="FF6600CC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b/>
        <color theme="1"/>
      </font>
    </dxf>
    <dxf>
      <font>
        <color theme="1"/>
      </font>
      <fill>
        <patternFill patternType="none">
          <bgColor auto="1"/>
        </patternFill>
      </fill>
    </dxf>
    <dxf>
      <font>
        <b/>
        <color theme="1"/>
      </font>
      <fill>
        <patternFill>
          <bgColor theme="0" tint="-4.9989318521683403E-2"/>
        </patternFill>
      </fill>
      <border>
        <top style="double">
          <color theme="6"/>
        </top>
      </border>
    </dxf>
    <dxf>
      <font>
        <b/>
        <color theme="0"/>
      </font>
      <fill>
        <patternFill patternType="solid">
          <fgColor auto="1"/>
          <bgColor theme="6" tint="-0.24994659260841701"/>
        </patternFill>
      </fill>
      <border>
        <bottom style="thin">
          <color theme="0" tint="-0.24994659260841701"/>
        </bottom>
      </border>
    </dxf>
    <dxf>
      <font>
        <color theme="1"/>
      </font>
      <border>
        <vertical/>
      </border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b/>
        <color theme="1"/>
      </font>
    </dxf>
    <dxf>
      <font>
        <color theme="1"/>
      </font>
      <fill>
        <patternFill patternType="none">
          <bgColor auto="1"/>
        </patternFill>
      </fill>
    </dxf>
    <dxf>
      <font>
        <b/>
        <color theme="1"/>
      </font>
      <fill>
        <patternFill>
          <bgColor theme="0" tint="-4.9989318521683403E-2"/>
        </patternFill>
      </fill>
      <border>
        <top style="double">
          <color theme="4"/>
        </top>
      </border>
    </dxf>
    <dxf>
      <font>
        <b/>
        <color theme="0"/>
      </font>
      <fill>
        <patternFill patternType="solid">
          <fgColor auto="1"/>
          <bgColor theme="4" tint="-0.24994659260841701"/>
        </patternFill>
      </fill>
      <border>
        <bottom style="thin">
          <color theme="0" tint="-0.24994659260841701"/>
        </bottom>
      </border>
    </dxf>
    <dxf>
      <font>
        <color theme="1"/>
      </font>
      <border>
        <vertical/>
      </border>
    </dxf>
  </dxfs>
  <tableStyles count="2" defaultTableStyle="TableStyleMedium2" defaultPivotStyle="PivotStyleLight16">
    <tableStyle name="V42_ExpenseCategory2" pivot="0" count="7" xr9:uid="{00000000-0011-0000-FFFF-FFFF00000000}">
      <tableStyleElement type="wholeTable" dxfId="192"/>
      <tableStyleElement type="headerRow" dxfId="191"/>
      <tableStyleElement type="totalRow" dxfId="190"/>
      <tableStyleElement type="firstColumn" dxfId="189"/>
      <tableStyleElement type="lastColumn" dxfId="188"/>
      <tableStyleElement type="firstColumnStripe" dxfId="187"/>
      <tableStyleElement type="secondColumnStripe" dxfId="186"/>
    </tableStyle>
    <tableStyle name="V42_IncomeCategory2" pivot="0" count="7" xr9:uid="{00000000-0011-0000-FFFF-FFFF01000000}">
      <tableStyleElement type="wholeTable" dxfId="185"/>
      <tableStyleElement type="headerRow" dxfId="184"/>
      <tableStyleElement type="totalRow" dxfId="183"/>
      <tableStyleElement type="firstColumn" dxfId="182"/>
      <tableStyleElement type="lastColumn" dxfId="181"/>
      <tableStyleElement type="firstColumnStripe" dxfId="180"/>
      <tableStyleElement type="secondColumnStripe" dxfId="17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9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E9E4"/>
      <rgbColor rgb="00E4EFF3"/>
      <rgbColor rgb="001849B5"/>
      <rgbColor rgb="0036ACA2"/>
      <rgbColor rgb="00F0BA00"/>
      <rgbColor rgb="00BCD5E1"/>
      <rgbColor rgb="0083B3C9"/>
      <rgbColor rgb="00346378"/>
      <rgbColor rgb="0087533B"/>
      <rgbColor rgb="00C0C0C0"/>
      <rgbColor rgb="00003366"/>
      <rgbColor rgb="00109618"/>
      <rgbColor rgb="00085108"/>
      <rgbColor rgb="00635100"/>
      <rgbColor rgb="0023414F"/>
      <rgbColor rgb="00E1C8BC"/>
      <rgbColor rgb="00593727"/>
      <rgbColor rgb="00333333"/>
    </indexedColors>
    <mruColors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B11:P18" totalsRowCount="1" headerRowDxfId="178" dataDxfId="176" totalsRowDxfId="175" headerRowBorderDxfId="177" tableBorderDxfId="129" totalsRowBorderDxfId="174" dataCellStyle="Comma">
  <tableColumns count="15">
    <tableColumn id="1" xr3:uid="{00000000-0010-0000-0000-000001000000}" name="INCOME" totalsRowFunction="custom" dataDxfId="128" totalsRowDxfId="127">
      <totalsRowFormula>"Total " &amp; Table2[[#Headers],[INCOME]]</totalsRowFormula>
    </tableColumn>
    <tableColumn id="2" xr3:uid="{00000000-0010-0000-0000-000002000000}" name="JAN" totalsRowFunction="sum" dataDxfId="126" totalsRowDxfId="125" dataCellStyle="Comma"/>
    <tableColumn id="3" xr3:uid="{00000000-0010-0000-0000-000003000000}" name="FEB" totalsRowFunction="sum" dataDxfId="124" totalsRowDxfId="123" dataCellStyle="Comma"/>
    <tableColumn id="4" xr3:uid="{00000000-0010-0000-0000-000004000000}" name="MAR" totalsRowFunction="sum" dataDxfId="122" totalsRowDxfId="121" dataCellStyle="Comma"/>
    <tableColumn id="5" xr3:uid="{00000000-0010-0000-0000-000005000000}" name="APR" totalsRowFunction="sum" dataDxfId="120" totalsRowDxfId="119" dataCellStyle="Comma"/>
    <tableColumn id="6" xr3:uid="{00000000-0010-0000-0000-000006000000}" name="MAY" totalsRowFunction="sum" dataDxfId="118" totalsRowDxfId="117" dataCellStyle="Comma"/>
    <tableColumn id="7" xr3:uid="{00000000-0010-0000-0000-000007000000}" name="JUN" totalsRowFunction="sum" dataDxfId="116" totalsRowDxfId="115" dataCellStyle="Comma"/>
    <tableColumn id="8" xr3:uid="{00000000-0010-0000-0000-000008000000}" name="JUL" totalsRowFunction="sum" dataDxfId="114" totalsRowDxfId="113" dataCellStyle="Comma"/>
    <tableColumn id="9" xr3:uid="{00000000-0010-0000-0000-000009000000}" name="AUG" totalsRowFunction="sum" dataDxfId="112" totalsRowDxfId="111" dataCellStyle="Comma"/>
    <tableColumn id="10" xr3:uid="{00000000-0010-0000-0000-00000A000000}" name="SEP" totalsRowFunction="sum" dataDxfId="110" totalsRowDxfId="109" dataCellStyle="Comma"/>
    <tableColumn id="11" xr3:uid="{00000000-0010-0000-0000-00000B000000}" name="OCT" totalsRowFunction="sum" dataDxfId="108" totalsRowDxfId="107" dataCellStyle="Comma"/>
    <tableColumn id="12" xr3:uid="{00000000-0010-0000-0000-00000C000000}" name="NOV" totalsRowFunction="sum" dataDxfId="106" totalsRowDxfId="105" dataCellStyle="Comma"/>
    <tableColumn id="13" xr3:uid="{00000000-0010-0000-0000-00000D000000}" name="DEC" totalsRowFunction="sum" dataDxfId="104" totalsRowDxfId="103" dataCellStyle="Comma"/>
    <tableColumn id="14" xr3:uid="{00000000-0010-0000-0000-00000E000000}" name="Total" totalsRowFunction="sum" dataDxfId="102" totalsRowDxfId="101">
      <calculatedColumnFormula>SUM(C12:N12)</calculatedColumnFormula>
    </tableColumn>
    <tableColumn id="15" xr3:uid="{00000000-0010-0000-0000-00000F000000}" name="Avg" totalsRowFunction="custom" dataDxfId="100" totalsRowDxfId="99">
      <calculatedColumnFormula>O12/COLUMNS(C12:N12)</calculatedColumnFormula>
      <totalsRowFormula>Table2[[#Totals],[Total]]/COLUMNS(Table2[[#Totals],[JAN]:[DEC]])</totalsRowFormula>
    </tableColumn>
  </tableColumns>
  <tableStyleInfo showFirstColumn="1" showLastColumn="0" showRowStripes="0" showColumnStripes="1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B20:P33" totalsRowCount="1" headerRowDxfId="173" dataDxfId="172" totalsRowDxfId="171" headerRowBorderDxfId="2" tableBorderDxfId="98" totalsRowBorderDxfId="34" dataCellStyle="Comma">
  <tableColumns count="15">
    <tableColumn id="1" xr3:uid="{00000000-0010-0000-0100-000001000000}" name="HOME EXPENSES" totalsRowFunction="custom" dataDxfId="97" totalsRowDxfId="33">
      <totalsRowFormula>"Total "&amp;Table3[[#Headers],[HOME EXPENSES]]</totalsRowFormula>
    </tableColumn>
    <tableColumn id="2" xr3:uid="{00000000-0010-0000-0100-000002000000}" name="JAN" totalsRowFunction="sum" dataDxfId="96" totalsRowDxfId="32" dataCellStyle="Comma"/>
    <tableColumn id="3" xr3:uid="{00000000-0010-0000-0100-000003000000}" name="FEB" totalsRowFunction="sum" dataDxfId="95" totalsRowDxfId="31" dataCellStyle="Comma"/>
    <tableColumn id="4" xr3:uid="{00000000-0010-0000-0100-000004000000}" name="MAR" totalsRowFunction="sum" dataDxfId="94" totalsRowDxfId="30" dataCellStyle="Comma"/>
    <tableColumn id="5" xr3:uid="{00000000-0010-0000-0100-000005000000}" name="APR" totalsRowFunction="sum" dataDxfId="93" totalsRowDxfId="29" dataCellStyle="Comma"/>
    <tableColumn id="6" xr3:uid="{00000000-0010-0000-0100-000006000000}" name="MAY" totalsRowFunction="sum" dataDxfId="92" totalsRowDxfId="28" dataCellStyle="Comma"/>
    <tableColumn id="7" xr3:uid="{00000000-0010-0000-0100-000007000000}" name="JUN" totalsRowFunction="sum" dataDxfId="91" totalsRowDxfId="27" dataCellStyle="Comma"/>
    <tableColumn id="8" xr3:uid="{00000000-0010-0000-0100-000008000000}" name="JUL" totalsRowFunction="sum" dataDxfId="90" totalsRowDxfId="26" dataCellStyle="Comma"/>
    <tableColumn id="9" xr3:uid="{00000000-0010-0000-0100-000009000000}" name="AUG" totalsRowFunction="sum" dataDxfId="89" totalsRowDxfId="25" dataCellStyle="Comma"/>
    <tableColumn id="10" xr3:uid="{00000000-0010-0000-0100-00000A000000}" name="SEP" totalsRowFunction="sum" dataDxfId="88" totalsRowDxfId="24" dataCellStyle="Comma"/>
    <tableColumn id="11" xr3:uid="{00000000-0010-0000-0100-00000B000000}" name="OCT" totalsRowFunction="sum" dataDxfId="87" totalsRowDxfId="23" dataCellStyle="Comma"/>
    <tableColumn id="12" xr3:uid="{00000000-0010-0000-0100-00000C000000}" name="NOV" totalsRowFunction="sum" dataDxfId="86" totalsRowDxfId="22" dataCellStyle="Comma"/>
    <tableColumn id="13" xr3:uid="{00000000-0010-0000-0100-00000D000000}" name="DEC" totalsRowFunction="sum" dataDxfId="85" totalsRowDxfId="21" dataCellStyle="Comma"/>
    <tableColumn id="14" xr3:uid="{00000000-0010-0000-0100-00000E000000}" name="Total" totalsRowFunction="sum" dataDxfId="84" totalsRowDxfId="20">
      <calculatedColumnFormula>SUM(C21:N21)</calculatedColumnFormula>
    </tableColumn>
    <tableColumn id="15" xr3:uid="{00000000-0010-0000-0100-00000F000000}" name="Avg" totalsRowFunction="custom" dataDxfId="83" totalsRowDxfId="19">
      <calculatedColumnFormula>O21/COLUMNS(C21:N21)</calculatedColumnFormula>
      <totalsRowFormula>Table3[[#Totals],[Total]]/COLUMNS(Table3[[#Totals],[JAN]:[DEC]])</totalsRowFormula>
    </tableColumn>
  </tableColumns>
  <tableStyleInfo showFirstColumn="1" showLastColumn="0" showRowStripes="0" showColumnStripes="1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e7" displayName="Table7" ref="B35:P44" totalsRowCount="1" headerRowDxfId="170" dataDxfId="169" totalsRowDxfId="168" headerRowBorderDxfId="1" tableBorderDxfId="82" totalsRowBorderDxfId="18" dataCellStyle="Comma">
  <tableColumns count="15">
    <tableColumn id="1" xr3:uid="{00000000-0010-0000-0500-000001000000}" name="DAILY LIVING" totalsRowFunction="custom" dataDxfId="81" totalsRowDxfId="17">
      <totalsRowFormula>"Total " &amp; Table7[[#Headers],[DAILY LIVING]]</totalsRowFormula>
    </tableColumn>
    <tableColumn id="2" xr3:uid="{00000000-0010-0000-0500-000002000000}" name="JAN" totalsRowFunction="sum" dataDxfId="80" totalsRowDxfId="16" dataCellStyle="Comma"/>
    <tableColumn id="3" xr3:uid="{00000000-0010-0000-0500-000003000000}" name="FEB" totalsRowFunction="sum" dataDxfId="79" totalsRowDxfId="15" dataCellStyle="Comma"/>
    <tableColumn id="4" xr3:uid="{00000000-0010-0000-0500-000004000000}" name="MAR" totalsRowFunction="sum" dataDxfId="78" totalsRowDxfId="14" dataCellStyle="Comma"/>
    <tableColumn id="5" xr3:uid="{00000000-0010-0000-0500-000005000000}" name="APR" totalsRowFunction="sum" dataDxfId="77" totalsRowDxfId="13" dataCellStyle="Comma"/>
    <tableColumn id="6" xr3:uid="{00000000-0010-0000-0500-000006000000}" name="MAY" totalsRowFunction="sum" dataDxfId="76" totalsRowDxfId="12" dataCellStyle="Comma"/>
    <tableColumn id="7" xr3:uid="{00000000-0010-0000-0500-000007000000}" name="JUN" totalsRowFunction="sum" dataDxfId="75" totalsRowDxfId="11" dataCellStyle="Comma"/>
    <tableColumn id="8" xr3:uid="{00000000-0010-0000-0500-000008000000}" name="JUL" totalsRowFunction="sum" dataDxfId="74" totalsRowDxfId="10" dataCellStyle="Comma"/>
    <tableColumn id="9" xr3:uid="{00000000-0010-0000-0500-000009000000}" name="AUG" totalsRowFunction="sum" dataDxfId="73" totalsRowDxfId="9" dataCellStyle="Comma"/>
    <tableColumn id="10" xr3:uid="{00000000-0010-0000-0500-00000A000000}" name="SEP" totalsRowFunction="sum" dataDxfId="72" totalsRowDxfId="8" dataCellStyle="Comma"/>
    <tableColumn id="11" xr3:uid="{00000000-0010-0000-0500-00000B000000}" name="OCT" totalsRowFunction="sum" dataDxfId="71" totalsRowDxfId="7" dataCellStyle="Comma"/>
    <tableColumn id="12" xr3:uid="{00000000-0010-0000-0500-00000C000000}" name="NOV" totalsRowFunction="sum" dataDxfId="70" totalsRowDxfId="6" dataCellStyle="Comma"/>
    <tableColumn id="13" xr3:uid="{00000000-0010-0000-0500-00000D000000}" name="DEC" totalsRowFunction="sum" dataDxfId="69" totalsRowDxfId="5" dataCellStyle="Comma"/>
    <tableColumn id="14" xr3:uid="{00000000-0010-0000-0500-00000E000000}" name="Total" totalsRowFunction="sum" dataDxfId="68" totalsRowDxfId="4">
      <calculatedColumnFormula>SUM(C36:N36)</calculatedColumnFormula>
    </tableColumn>
    <tableColumn id="15" xr3:uid="{00000000-0010-0000-0500-00000F000000}" name="Avg" totalsRowFunction="custom" dataDxfId="67" totalsRowDxfId="3">
      <calculatedColumnFormula>O36/COLUMNS(C36:N36)</calculatedColumnFormula>
      <totalsRowFormula>Table7[[#Totals],[Total]]/COLUMNS(Table7[[#Totals],[JAN]:[DEC]])</totalsRowFormula>
    </tableColumn>
  </tableColumns>
  <tableStyleInfo showFirstColumn="1" showLastColumn="0" showRowStripes="0" showColumnStripes="1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8" displayName="Table8" ref="B46:P57" totalsRowCount="1" headerRowDxfId="167" dataDxfId="166" totalsRowDxfId="164" tableBorderDxfId="165" totalsRowBorderDxfId="163" dataCellStyle="Comma">
  <tableColumns count="15">
    <tableColumn id="1" xr3:uid="{00000000-0010-0000-0600-000001000000}" name="ENTERTAINMENT" totalsRowFunction="custom" dataDxfId="162" totalsRowDxfId="161">
      <totalsRowFormula>"Total " &amp; Table8[[#Headers],[ENTERTAINMENT]]</totalsRowFormula>
    </tableColumn>
    <tableColumn id="2" xr3:uid="{00000000-0010-0000-0600-000002000000}" name="JAN" totalsRowFunction="sum" dataDxfId="160" totalsRowDxfId="159" dataCellStyle="Comma"/>
    <tableColumn id="3" xr3:uid="{00000000-0010-0000-0600-000003000000}" name="FEB" totalsRowFunction="sum" dataDxfId="158" totalsRowDxfId="157" dataCellStyle="Comma"/>
    <tableColumn id="4" xr3:uid="{00000000-0010-0000-0600-000004000000}" name="MAR" totalsRowFunction="sum" dataDxfId="156" totalsRowDxfId="155" dataCellStyle="Comma"/>
    <tableColumn id="5" xr3:uid="{00000000-0010-0000-0600-000005000000}" name="APR" totalsRowFunction="sum" dataDxfId="154" totalsRowDxfId="153" dataCellStyle="Comma"/>
    <tableColumn id="6" xr3:uid="{00000000-0010-0000-0600-000006000000}" name="MAY" totalsRowFunction="sum" dataDxfId="152" totalsRowDxfId="151" dataCellStyle="Comma"/>
    <tableColumn id="7" xr3:uid="{00000000-0010-0000-0600-000007000000}" name="JUN" totalsRowFunction="sum" dataDxfId="150" totalsRowDxfId="149" dataCellStyle="Comma"/>
    <tableColumn id="8" xr3:uid="{00000000-0010-0000-0600-000008000000}" name="JUL" totalsRowFunction="sum" dataDxfId="148" totalsRowDxfId="147" dataCellStyle="Comma"/>
    <tableColumn id="9" xr3:uid="{00000000-0010-0000-0600-000009000000}" name="AUG" totalsRowFunction="sum" dataDxfId="146" totalsRowDxfId="145" dataCellStyle="Comma"/>
    <tableColumn id="10" xr3:uid="{00000000-0010-0000-0600-00000A000000}" name="SEP" totalsRowFunction="sum" dataDxfId="144" totalsRowDxfId="143" dataCellStyle="Comma"/>
    <tableColumn id="11" xr3:uid="{00000000-0010-0000-0600-00000B000000}" name="OCT" totalsRowFunction="sum" dataDxfId="142" totalsRowDxfId="141" dataCellStyle="Comma"/>
    <tableColumn id="12" xr3:uid="{00000000-0010-0000-0600-00000C000000}" name="NOV" totalsRowFunction="sum" dataDxfId="140" totalsRowDxfId="139" dataCellStyle="Comma"/>
    <tableColumn id="13" xr3:uid="{00000000-0010-0000-0600-00000D000000}" name="DEC" totalsRowFunction="sum" dataDxfId="138" totalsRowDxfId="137" dataCellStyle="Comma"/>
    <tableColumn id="14" xr3:uid="{00000000-0010-0000-0600-00000E000000}" name="Total" totalsRowFunction="sum" dataDxfId="136" totalsRowDxfId="135">
      <calculatedColumnFormula>SUM(C47:N47)</calculatedColumnFormula>
    </tableColumn>
    <tableColumn id="15" xr3:uid="{00000000-0010-0000-0600-00000F000000}" name="Avg" totalsRowFunction="custom" dataDxfId="134" totalsRowDxfId="133">
      <calculatedColumnFormula>O47/COLUMNS(C47:N47)</calculatedColumnFormula>
      <totalsRowFormula>Table8[[#Totals],[Total]]/COLUMNS(Table8[[#Totals],[JAN]:[DEC]])</totalsRowFormula>
    </tableColumn>
  </tableColumns>
  <tableStyleInfo showFirstColumn="1" showLastColumn="0" showRowStripes="0" showColumnStripes="1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le9" displayName="Table9" ref="B59:P65" totalsRowCount="1" headerRowDxfId="132" dataDxfId="131" totalsRowDxfId="130" headerRowBorderDxfId="0" tableBorderDxfId="66" totalsRowBorderDxfId="50" dataCellStyle="Comma">
  <tableColumns count="15">
    <tableColumn id="1" xr3:uid="{00000000-0010-0000-0700-000001000000}" name="SAVINGS" totalsRowFunction="custom" dataDxfId="65" totalsRowDxfId="49">
      <totalsRowFormula>"Total " &amp;Table9[[#Headers],[SAVINGS]]</totalsRowFormula>
    </tableColumn>
    <tableColumn id="2" xr3:uid="{00000000-0010-0000-0700-000002000000}" name="JAN" totalsRowFunction="sum" dataDxfId="64" totalsRowDxfId="48" dataCellStyle="Comma"/>
    <tableColumn id="3" xr3:uid="{00000000-0010-0000-0700-000003000000}" name="FEB" totalsRowFunction="sum" dataDxfId="63" totalsRowDxfId="47" dataCellStyle="Comma"/>
    <tableColumn id="4" xr3:uid="{00000000-0010-0000-0700-000004000000}" name="MAR" totalsRowFunction="sum" dataDxfId="62" totalsRowDxfId="46" dataCellStyle="Comma"/>
    <tableColumn id="5" xr3:uid="{00000000-0010-0000-0700-000005000000}" name="APR" totalsRowFunction="sum" dataDxfId="61" totalsRowDxfId="45" dataCellStyle="Comma"/>
    <tableColumn id="6" xr3:uid="{00000000-0010-0000-0700-000006000000}" name="MAY" totalsRowFunction="sum" dataDxfId="60" totalsRowDxfId="44" dataCellStyle="Comma"/>
    <tableColumn id="7" xr3:uid="{00000000-0010-0000-0700-000007000000}" name="JUN" totalsRowFunction="sum" dataDxfId="59" totalsRowDxfId="43" dataCellStyle="Comma"/>
    <tableColumn id="8" xr3:uid="{00000000-0010-0000-0700-000008000000}" name="JUL" totalsRowFunction="sum" dataDxfId="58" totalsRowDxfId="42" dataCellStyle="Comma"/>
    <tableColumn id="9" xr3:uid="{00000000-0010-0000-0700-000009000000}" name="AUG" totalsRowFunction="sum" dataDxfId="57" totalsRowDxfId="41" dataCellStyle="Comma"/>
    <tableColumn id="10" xr3:uid="{00000000-0010-0000-0700-00000A000000}" name="SEP" totalsRowFunction="sum" dataDxfId="56" totalsRowDxfId="40" dataCellStyle="Comma"/>
    <tableColumn id="11" xr3:uid="{00000000-0010-0000-0700-00000B000000}" name="OCT" totalsRowFunction="sum" dataDxfId="55" totalsRowDxfId="39" dataCellStyle="Comma"/>
    <tableColumn id="12" xr3:uid="{00000000-0010-0000-0700-00000C000000}" name="NOV" totalsRowFunction="sum" dataDxfId="54" totalsRowDxfId="38" dataCellStyle="Comma"/>
    <tableColumn id="13" xr3:uid="{00000000-0010-0000-0700-00000D000000}" name="DEC" totalsRowFunction="sum" dataDxfId="53" totalsRowDxfId="37" dataCellStyle="Comma"/>
    <tableColumn id="14" xr3:uid="{00000000-0010-0000-0700-00000E000000}" name="Total" totalsRowFunction="sum" dataDxfId="52" totalsRowDxfId="36">
      <calculatedColumnFormula>SUM(C60:N60)</calculatedColumnFormula>
    </tableColumn>
    <tableColumn id="15" xr3:uid="{00000000-0010-0000-0700-00000F000000}" name="Avg" totalsRowFunction="custom" dataDxfId="51" totalsRowDxfId="35">
      <calculatedColumnFormula>O60/COLUMNS(C60:N60)</calculatedColumnFormula>
      <totalsRowFormula>Table9[[#Totals],[Total]]/COLUMNS(Table9[[#Totals],[JAN]:[DEC]])</totalsRowFormula>
    </tableColumn>
  </tableColumns>
  <tableStyleInfo showFirstColumn="1" showLastColumn="0" showRowStripes="0" showColumnStripes="1"/>
</table>
</file>

<file path=xl/theme/theme1.xml><?xml version="1.0" encoding="utf-8"?>
<a:theme xmlns:a="http://schemas.openxmlformats.org/drawingml/2006/main" name="Vertex42">
  <a:themeElements>
    <a:clrScheme name="Office42">
      <a:dk1>
        <a:sysClr val="windowText" lastClr="000000"/>
      </a:dk1>
      <a:lt1>
        <a:srgbClr val="FFFFFF"/>
      </a:lt1>
      <a:dk2>
        <a:srgbClr val="283C61"/>
      </a:dk2>
      <a:lt2>
        <a:srgbClr val="F1EBDD"/>
      </a:lt2>
      <a:accent1>
        <a:srgbClr val="597CBB"/>
      </a:accent1>
      <a:accent2>
        <a:srgbClr val="BB5965"/>
      </a:accent2>
      <a:accent3>
        <a:srgbClr val="6CBB59"/>
      </a:accent3>
      <a:accent4>
        <a:srgbClr val="BB7C59"/>
      </a:accent4>
      <a:accent5>
        <a:srgbClr val="9F59BB"/>
      </a:accent5>
      <a:accent6>
        <a:srgbClr val="59BBAB"/>
      </a:accent6>
      <a:hlink>
        <a:srgbClr val="BFD9B6"/>
      </a:hlink>
      <a:folHlink>
        <a:srgbClr val="D0B6D9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G122"/>
  <sheetViews>
    <sheetView showGridLines="0" tabSelected="1" topLeftCell="A51" zoomScale="70" zoomScaleNormal="70" zoomScaleSheetLayoutView="70" workbookViewId="0">
      <selection activeCell="X67" sqref="X67"/>
    </sheetView>
  </sheetViews>
  <sheetFormatPr defaultRowHeight="13.5" x14ac:dyDescent="0.25"/>
  <cols>
    <col min="1" max="1" width="7.25" style="1" customWidth="1"/>
    <col min="2" max="2" width="22.625" style="1" bestFit="1" customWidth="1"/>
    <col min="3" max="14" width="6.25" style="1" customWidth="1"/>
    <col min="15" max="15" width="7.375" style="1" customWidth="1"/>
    <col min="16" max="16" width="6.25" style="1" customWidth="1"/>
    <col min="17" max="17" width="3.375" style="1" customWidth="1"/>
    <col min="18" max="18" width="18.125" style="1" bestFit="1" customWidth="1"/>
    <col min="19" max="19" width="4.125" style="1" bestFit="1" customWidth="1"/>
    <col min="20" max="16384" width="9" style="1"/>
  </cols>
  <sheetData>
    <row r="2" spans="2:33" ht="42.75" customHeight="1" x14ac:dyDescent="0.25">
      <c r="B2" s="25" t="s">
        <v>66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5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3" ht="16.5" x14ac:dyDescent="0.25"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5"/>
      <c r="O3" s="5"/>
      <c r="P3" s="5"/>
      <c r="Q3" s="5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2:33" ht="36" customHeight="1" x14ac:dyDescent="0.25">
      <c r="B4" s="18" t="s">
        <v>35</v>
      </c>
      <c r="C4" s="19">
        <v>1500</v>
      </c>
      <c r="D4" s="2"/>
      <c r="E4" s="2"/>
      <c r="F4" s="2"/>
      <c r="G4" s="2"/>
      <c r="H4" s="2"/>
      <c r="I4" s="2"/>
      <c r="J4" s="2"/>
      <c r="K4" s="2"/>
      <c r="L4" s="2"/>
      <c r="M4" s="2"/>
      <c r="N4" s="6" t="s">
        <v>51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2:33" s="2" customFormat="1" x14ac:dyDescent="0.2">
      <c r="B5" s="26"/>
      <c r="C5" s="27" t="s">
        <v>36</v>
      </c>
      <c r="D5" s="27" t="s">
        <v>37</v>
      </c>
      <c r="E5" s="27" t="s">
        <v>38</v>
      </c>
      <c r="F5" s="27" t="s">
        <v>39</v>
      </c>
      <c r="G5" s="27" t="s">
        <v>40</v>
      </c>
      <c r="H5" s="27" t="s">
        <v>41</v>
      </c>
      <c r="I5" s="27" t="s">
        <v>42</v>
      </c>
      <c r="J5" s="27" t="s">
        <v>43</v>
      </c>
      <c r="K5" s="27" t="s">
        <v>44</v>
      </c>
      <c r="L5" s="27" t="s">
        <v>45</v>
      </c>
      <c r="M5" s="27" t="s">
        <v>46</v>
      </c>
      <c r="N5" s="27" t="s">
        <v>47</v>
      </c>
      <c r="O5" s="28" t="s">
        <v>48</v>
      </c>
      <c r="P5" s="29" t="s">
        <v>53</v>
      </c>
    </row>
    <row r="6" spans="2:33" s="2" customFormat="1" x14ac:dyDescent="0.2">
      <c r="B6" s="30" t="s">
        <v>1</v>
      </c>
      <c r="C6" s="7">
        <f>Table2[[#Totals],[JAN]]</f>
        <v>0</v>
      </c>
      <c r="D6" s="7">
        <f>Table2[[#Totals],[FEB]]</f>
        <v>0</v>
      </c>
      <c r="E6" s="7">
        <f>Table2[[#Totals],[MAR]]</f>
        <v>0</v>
      </c>
      <c r="F6" s="7">
        <f>Table2[[#Totals],[APR]]</f>
        <v>0</v>
      </c>
      <c r="G6" s="7">
        <f>Table2[[#Totals],[MAY]]</f>
        <v>0</v>
      </c>
      <c r="H6" s="7">
        <f>Table2[[#Totals],[JUN]]</f>
        <v>0</v>
      </c>
      <c r="I6" s="7">
        <f>Table2[[#Totals],[JUL]]</f>
        <v>0</v>
      </c>
      <c r="J6" s="7">
        <f>Table2[[#Totals],[AUG]]</f>
        <v>0</v>
      </c>
      <c r="K6" s="7">
        <f>Table2[[#Totals],[SEP]]</f>
        <v>0</v>
      </c>
      <c r="L6" s="7">
        <f>Table2[[#Totals],[OCT]]</f>
        <v>0</v>
      </c>
      <c r="M6" s="7">
        <f>Table2[[#Totals],[NOV]]</f>
        <v>0</v>
      </c>
      <c r="N6" s="7">
        <f>Table2[[#Totals],[DEC]]</f>
        <v>0</v>
      </c>
      <c r="O6" s="31">
        <f>SUM(C6:N6)</f>
        <v>0</v>
      </c>
      <c r="P6" s="32">
        <f>O6/COLUMNS(C6:N6)</f>
        <v>0</v>
      </c>
    </row>
    <row r="7" spans="2:33" s="2" customFormat="1" x14ac:dyDescent="0.2">
      <c r="B7" s="30" t="s">
        <v>2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31"/>
      <c r="P7" s="32"/>
    </row>
    <row r="8" spans="2:33" s="2" customFormat="1" ht="14.25" thickBot="1" x14ac:dyDescent="0.25">
      <c r="B8" s="30" t="s">
        <v>54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33"/>
    </row>
    <row r="9" spans="2:33" s="2" customFormat="1" ht="14.25" thickTop="1" x14ac:dyDescent="0.2">
      <c r="B9" s="34" t="s">
        <v>49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6"/>
      <c r="P9" s="37"/>
    </row>
    <row r="10" spans="2:33" s="2" customFormat="1" x14ac:dyDescent="0.2"/>
    <row r="11" spans="2:33" s="4" customFormat="1" ht="18" customHeight="1" x14ac:dyDescent="0.2">
      <c r="B11" s="20" t="s">
        <v>0</v>
      </c>
      <c r="C11" s="21" t="s">
        <v>36</v>
      </c>
      <c r="D11" s="21" t="s">
        <v>37</v>
      </c>
      <c r="E11" s="21" t="s">
        <v>38</v>
      </c>
      <c r="F11" s="21" t="s">
        <v>39</v>
      </c>
      <c r="G11" s="21" t="s">
        <v>40</v>
      </c>
      <c r="H11" s="21" t="s">
        <v>41</v>
      </c>
      <c r="I11" s="21" t="s">
        <v>42</v>
      </c>
      <c r="J11" s="21" t="s">
        <v>43</v>
      </c>
      <c r="K11" s="21" t="s">
        <v>44</v>
      </c>
      <c r="L11" s="21" t="s">
        <v>45</v>
      </c>
      <c r="M11" s="21" t="s">
        <v>46</v>
      </c>
      <c r="N11" s="21" t="s">
        <v>47</v>
      </c>
      <c r="O11" s="22" t="s">
        <v>48</v>
      </c>
      <c r="P11" s="22" t="s">
        <v>53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2:33" s="4" customFormat="1" ht="18" customHeight="1" x14ac:dyDescent="0.2">
      <c r="B12" s="12" t="s">
        <v>8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>
        <f t="shared" ref="O12:O17" si="0">SUM(C12:N12)</f>
        <v>0</v>
      </c>
      <c r="P12" s="14">
        <f t="shared" ref="P12:P17" si="1">O12/COLUMNS(C12:N12)</f>
        <v>0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2:33" s="4" customFormat="1" ht="18" customHeight="1" x14ac:dyDescent="0.2">
      <c r="B13" s="12" t="s">
        <v>3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>
        <f t="shared" si="0"/>
        <v>0</v>
      </c>
      <c r="P13" s="14">
        <f t="shared" si="1"/>
        <v>0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2:33" s="4" customFormat="1" ht="18" customHeight="1" x14ac:dyDescent="0.2">
      <c r="B14" s="12" t="s">
        <v>4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>
        <f t="shared" si="0"/>
        <v>0</v>
      </c>
      <c r="P14" s="14">
        <f t="shared" si="1"/>
        <v>0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2:33" s="4" customFormat="1" ht="18" customHeight="1" x14ac:dyDescent="0.2">
      <c r="B15" s="12" t="s">
        <v>7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>
        <f t="shared" si="0"/>
        <v>0</v>
      </c>
      <c r="P15" s="14">
        <f t="shared" si="1"/>
        <v>0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2:33" s="4" customFormat="1" ht="18" customHeight="1" x14ac:dyDescent="0.2">
      <c r="B16" s="12" t="s">
        <v>52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>
        <f t="shared" si="0"/>
        <v>0</v>
      </c>
      <c r="P16" s="14">
        <f t="shared" si="1"/>
        <v>0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2:33" s="4" customFormat="1" ht="18" customHeight="1" thickBot="1" x14ac:dyDescent="0.25">
      <c r="B17" s="12" t="s">
        <v>9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>
        <f t="shared" si="0"/>
        <v>0</v>
      </c>
      <c r="P17" s="14">
        <f t="shared" si="1"/>
        <v>0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2:33" s="4" customFormat="1" ht="18" customHeight="1" thickTop="1" x14ac:dyDescent="0.2">
      <c r="B18" s="9" t="str">
        <f>"Total " &amp; Table2[[#Headers],[INCOME]]</f>
        <v>Total INCOME</v>
      </c>
      <c r="C18" s="10">
        <f>SUBTOTAL(109,Table2[JAN])</f>
        <v>0</v>
      </c>
      <c r="D18" s="10">
        <f>SUBTOTAL(109,Table2[FEB])</f>
        <v>0</v>
      </c>
      <c r="E18" s="10">
        <f>SUBTOTAL(109,Table2[MAR])</f>
        <v>0</v>
      </c>
      <c r="F18" s="10">
        <f>SUBTOTAL(109,Table2[APR])</f>
        <v>0</v>
      </c>
      <c r="G18" s="10">
        <f>SUBTOTAL(109,Table2[MAY])</f>
        <v>0</v>
      </c>
      <c r="H18" s="10">
        <f>SUBTOTAL(109,Table2[JUN])</f>
        <v>0</v>
      </c>
      <c r="I18" s="10">
        <f>SUBTOTAL(109,Table2[JUL])</f>
        <v>0</v>
      </c>
      <c r="J18" s="10">
        <f>SUBTOTAL(109,Table2[AUG])</f>
        <v>0</v>
      </c>
      <c r="K18" s="10">
        <f>SUBTOTAL(109,Table2[SEP])</f>
        <v>0</v>
      </c>
      <c r="L18" s="10">
        <f>SUBTOTAL(109,Table2[OCT])</f>
        <v>0</v>
      </c>
      <c r="M18" s="10">
        <f>SUBTOTAL(109,Table2[NOV])</f>
        <v>0</v>
      </c>
      <c r="N18" s="10">
        <f>SUBTOTAL(109,Table2[DEC])</f>
        <v>0</v>
      </c>
      <c r="O18" s="11">
        <f>SUBTOTAL(109,Table2[Total])</f>
        <v>0</v>
      </c>
      <c r="P18" s="11">
        <f>Table2[[#Totals],[Total]]/COLUMNS(Table2[[#Totals],[JAN]:[DEC]])</f>
        <v>0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2:33" s="4" customFormat="1" ht="18" customHeight="1" x14ac:dyDescent="0.2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2:33" s="4" customFormat="1" ht="18" customHeight="1" x14ac:dyDescent="0.2">
      <c r="B20" s="41" t="s">
        <v>10</v>
      </c>
      <c r="C20" s="42" t="s">
        <v>36</v>
      </c>
      <c r="D20" s="42" t="s">
        <v>37</v>
      </c>
      <c r="E20" s="42" t="s">
        <v>38</v>
      </c>
      <c r="F20" s="42" t="s">
        <v>39</v>
      </c>
      <c r="G20" s="42" t="s">
        <v>40</v>
      </c>
      <c r="H20" s="42" t="s">
        <v>41</v>
      </c>
      <c r="I20" s="42" t="s">
        <v>42</v>
      </c>
      <c r="J20" s="42" t="s">
        <v>43</v>
      </c>
      <c r="K20" s="42" t="s">
        <v>44</v>
      </c>
      <c r="L20" s="42" t="s">
        <v>45</v>
      </c>
      <c r="M20" s="42" t="s">
        <v>46</v>
      </c>
      <c r="N20" s="42" t="s">
        <v>47</v>
      </c>
      <c r="O20" s="43" t="s">
        <v>48</v>
      </c>
      <c r="P20" s="43" t="s">
        <v>53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2:33" s="4" customFormat="1" ht="18" customHeight="1" x14ac:dyDescent="0.2">
      <c r="B21" s="12" t="s">
        <v>28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f>SUM(C21:N21)</f>
        <v>0</v>
      </c>
      <c r="P21" s="14">
        <f t="shared" ref="P21:P32" si="2">O21/COLUMNS(C21:N21)</f>
        <v>0</v>
      </c>
      <c r="Q21" s="2"/>
      <c r="AG21" s="2"/>
    </row>
    <row r="22" spans="2:33" s="4" customFormat="1" ht="18" customHeight="1" x14ac:dyDescent="0.2">
      <c r="B22" s="12" t="s">
        <v>32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f t="shared" ref="O22:O32" si="3">SUM(C22:N22)</f>
        <v>0</v>
      </c>
      <c r="P22" s="14">
        <f t="shared" si="2"/>
        <v>0</v>
      </c>
      <c r="Q22" s="2"/>
      <c r="AG22" s="2"/>
    </row>
    <row r="23" spans="2:33" s="4" customFormat="1" ht="18" customHeight="1" x14ac:dyDescent="0.2">
      <c r="B23" s="12" t="s">
        <v>11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f t="shared" si="3"/>
        <v>0</v>
      </c>
      <c r="P23" s="14">
        <f t="shared" si="2"/>
        <v>0</v>
      </c>
      <c r="Q23" s="2"/>
      <c r="AG23" s="2"/>
    </row>
    <row r="24" spans="2:33" s="4" customFormat="1" ht="18" customHeight="1" x14ac:dyDescent="0.2">
      <c r="B24" s="12" t="s">
        <v>27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f t="shared" si="3"/>
        <v>0</v>
      </c>
      <c r="P24" s="14">
        <f t="shared" si="2"/>
        <v>0</v>
      </c>
      <c r="Q24" s="2"/>
      <c r="AG24" s="2"/>
    </row>
    <row r="25" spans="2:33" s="4" customFormat="1" ht="18" customHeight="1" x14ac:dyDescent="0.2">
      <c r="B25" s="12" t="s">
        <v>26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f t="shared" si="3"/>
        <v>0</v>
      </c>
      <c r="P25" s="14">
        <f t="shared" si="2"/>
        <v>0</v>
      </c>
      <c r="Q25" s="2"/>
      <c r="AG25" s="2"/>
    </row>
    <row r="26" spans="2:33" s="4" customFormat="1" ht="18" customHeight="1" x14ac:dyDescent="0.2">
      <c r="B26" s="12" t="s">
        <v>14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f t="shared" si="3"/>
        <v>0</v>
      </c>
      <c r="P26" s="14">
        <f t="shared" si="2"/>
        <v>0</v>
      </c>
      <c r="Q26" s="2"/>
      <c r="AG26" s="2"/>
    </row>
    <row r="27" spans="2:33" s="4" customFormat="1" ht="18" customHeight="1" x14ac:dyDescent="0.2">
      <c r="B27" s="12" t="s">
        <v>25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f t="shared" si="3"/>
        <v>0</v>
      </c>
      <c r="P27" s="14">
        <f t="shared" si="2"/>
        <v>0</v>
      </c>
      <c r="Q27" s="2"/>
      <c r="AG27" s="2"/>
    </row>
    <row r="28" spans="2:33" s="4" customFormat="1" ht="18" customHeight="1" x14ac:dyDescent="0.2">
      <c r="B28" s="12" t="s">
        <v>12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f t="shared" si="3"/>
        <v>0</v>
      </c>
      <c r="P28" s="14">
        <f t="shared" si="2"/>
        <v>0</v>
      </c>
      <c r="Q28" s="2"/>
      <c r="AG28" s="2"/>
    </row>
    <row r="29" spans="2:33" s="4" customFormat="1" ht="18" customHeight="1" x14ac:dyDescent="0.2">
      <c r="B29" s="12" t="s">
        <v>24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f t="shared" si="3"/>
        <v>0</v>
      </c>
      <c r="P29" s="14">
        <f t="shared" si="2"/>
        <v>0</v>
      </c>
      <c r="Q29" s="2"/>
      <c r="AG29" s="2"/>
    </row>
    <row r="30" spans="2:33" s="4" customFormat="1" ht="18" customHeight="1" x14ac:dyDescent="0.2">
      <c r="B30" s="12" t="s">
        <v>23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>
        <f t="shared" si="3"/>
        <v>0</v>
      </c>
      <c r="P30" s="14">
        <f t="shared" si="2"/>
        <v>0</v>
      </c>
      <c r="Q30" s="2"/>
      <c r="AG30" s="2"/>
    </row>
    <row r="31" spans="2:33" s="4" customFormat="1" ht="18" customHeight="1" x14ac:dyDescent="0.2">
      <c r="B31" s="12" t="s">
        <v>22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>
        <f t="shared" si="3"/>
        <v>0</v>
      </c>
      <c r="P31" s="14">
        <f t="shared" si="2"/>
        <v>0</v>
      </c>
      <c r="Q31" s="2"/>
      <c r="AG31" s="2"/>
    </row>
    <row r="32" spans="2:33" s="4" customFormat="1" ht="18" customHeight="1" thickBot="1" x14ac:dyDescent="0.25">
      <c r="B32" s="12" t="s">
        <v>13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>
        <f t="shared" si="3"/>
        <v>0</v>
      </c>
      <c r="P32" s="14">
        <f t="shared" si="2"/>
        <v>0</v>
      </c>
      <c r="Q32" s="2"/>
      <c r="AG32" s="2"/>
    </row>
    <row r="33" spans="2:33" s="4" customFormat="1" ht="18" customHeight="1" thickTop="1" x14ac:dyDescent="0.2">
      <c r="B33" s="38" t="str">
        <f>"Total "&amp;Table3[[#Headers],[HOME EXPENSES]]</f>
        <v>Total HOME EXPENSES</v>
      </c>
      <c r="C33" s="39">
        <f>SUBTOTAL(109,Table3[JAN])</f>
        <v>0</v>
      </c>
      <c r="D33" s="39">
        <f>SUBTOTAL(109,Table3[FEB])</f>
        <v>0</v>
      </c>
      <c r="E33" s="39">
        <f>SUBTOTAL(109,Table3[MAR])</f>
        <v>0</v>
      </c>
      <c r="F33" s="39">
        <f>SUBTOTAL(109,Table3[APR])</f>
        <v>0</v>
      </c>
      <c r="G33" s="39">
        <f>SUBTOTAL(109,Table3[MAY])</f>
        <v>0</v>
      </c>
      <c r="H33" s="39">
        <f>SUBTOTAL(109,Table3[JUN])</f>
        <v>0</v>
      </c>
      <c r="I33" s="39">
        <f>SUBTOTAL(109,Table3[JUL])</f>
        <v>0</v>
      </c>
      <c r="J33" s="39">
        <f>SUBTOTAL(109,Table3[AUG])</f>
        <v>0</v>
      </c>
      <c r="K33" s="39">
        <f>SUBTOTAL(109,Table3[SEP])</f>
        <v>0</v>
      </c>
      <c r="L33" s="39">
        <f>SUBTOTAL(109,Table3[OCT])</f>
        <v>0</v>
      </c>
      <c r="M33" s="39">
        <f>SUBTOTAL(109,Table3[NOV])</f>
        <v>0</v>
      </c>
      <c r="N33" s="39">
        <f>SUBTOTAL(109,Table3[DEC])</f>
        <v>0</v>
      </c>
      <c r="O33" s="40">
        <f>SUBTOTAL(109,Table3[Total])</f>
        <v>0</v>
      </c>
      <c r="P33" s="40">
        <f>Table3[[#Totals],[Total]]/COLUMNS(Table3[[#Totals],[JAN]:[DEC]])</f>
        <v>0</v>
      </c>
      <c r="Q33" s="2"/>
      <c r="AG33" s="2"/>
    </row>
    <row r="34" spans="2:33" s="4" customFormat="1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AG34" s="2"/>
    </row>
    <row r="35" spans="2:33" s="4" customFormat="1" ht="18" customHeight="1" x14ac:dyDescent="0.2">
      <c r="B35" s="41" t="s">
        <v>17</v>
      </c>
      <c r="C35" s="42" t="s">
        <v>36</v>
      </c>
      <c r="D35" s="42" t="s">
        <v>37</v>
      </c>
      <c r="E35" s="42" t="s">
        <v>38</v>
      </c>
      <c r="F35" s="42" t="s">
        <v>39</v>
      </c>
      <c r="G35" s="42" t="s">
        <v>40</v>
      </c>
      <c r="H35" s="42" t="s">
        <v>41</v>
      </c>
      <c r="I35" s="42" t="s">
        <v>42</v>
      </c>
      <c r="J35" s="42" t="s">
        <v>43</v>
      </c>
      <c r="K35" s="42" t="s">
        <v>44</v>
      </c>
      <c r="L35" s="42" t="s">
        <v>45</v>
      </c>
      <c r="M35" s="42" t="s">
        <v>46</v>
      </c>
      <c r="N35" s="42" t="s">
        <v>47</v>
      </c>
      <c r="O35" s="43" t="s">
        <v>48</v>
      </c>
      <c r="P35" s="43" t="s">
        <v>53</v>
      </c>
      <c r="Q35" s="2"/>
      <c r="AG35" s="2"/>
    </row>
    <row r="36" spans="2:33" s="4" customFormat="1" ht="18" customHeight="1" x14ac:dyDescent="0.2">
      <c r="B36" s="12" t="s">
        <v>6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4">
        <f t="shared" ref="O36:O43" si="4">SUM(C36:N36)</f>
        <v>0</v>
      </c>
      <c r="P36" s="14">
        <f t="shared" ref="P36:P43" si="5">O36/COLUMNS(C36:N36)</f>
        <v>0</v>
      </c>
      <c r="Q36" s="2"/>
      <c r="AG36" s="2"/>
    </row>
    <row r="37" spans="2:33" s="4" customFormat="1" ht="18" customHeight="1" x14ac:dyDescent="0.2">
      <c r="B37" s="12" t="s">
        <v>18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4">
        <f t="shared" si="4"/>
        <v>0</v>
      </c>
      <c r="P37" s="14">
        <f t="shared" si="5"/>
        <v>0</v>
      </c>
      <c r="Q37" s="2"/>
      <c r="AG37" s="2"/>
    </row>
    <row r="38" spans="2:33" s="4" customFormat="1" ht="18" customHeight="1" x14ac:dyDescent="0.2">
      <c r="B38" s="12" t="s">
        <v>5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>
        <f t="shared" si="4"/>
        <v>0</v>
      </c>
      <c r="P38" s="14">
        <f t="shared" si="5"/>
        <v>0</v>
      </c>
      <c r="Q38" s="2"/>
      <c r="AG38" s="2"/>
    </row>
    <row r="39" spans="2:33" s="4" customFormat="1" ht="18" customHeight="1" x14ac:dyDescent="0.2">
      <c r="B39" s="12" t="s">
        <v>31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4">
        <f t="shared" si="4"/>
        <v>0</v>
      </c>
      <c r="P39" s="14">
        <f t="shared" si="5"/>
        <v>0</v>
      </c>
      <c r="Q39" s="2"/>
      <c r="AG39" s="2"/>
    </row>
    <row r="40" spans="2:33" s="4" customFormat="1" ht="18" customHeight="1" x14ac:dyDescent="0.2">
      <c r="B40" s="12" t="s">
        <v>50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4">
        <f t="shared" si="4"/>
        <v>0</v>
      </c>
      <c r="P40" s="14">
        <f t="shared" si="5"/>
        <v>0</v>
      </c>
      <c r="Q40" s="2"/>
      <c r="AG40" s="2"/>
    </row>
    <row r="41" spans="2:33" s="4" customFormat="1" ht="18" customHeight="1" x14ac:dyDescent="0.2">
      <c r="B41" s="12" t="s">
        <v>29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4">
        <f t="shared" si="4"/>
        <v>0</v>
      </c>
      <c r="P41" s="14">
        <f t="shared" si="5"/>
        <v>0</v>
      </c>
      <c r="Q41" s="2"/>
      <c r="AG41" s="2"/>
    </row>
    <row r="42" spans="2:33" s="4" customFormat="1" ht="18" customHeight="1" x14ac:dyDescent="0.2">
      <c r="B42" s="12" t="s">
        <v>30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4">
        <f t="shared" si="4"/>
        <v>0</v>
      </c>
      <c r="P42" s="14">
        <f t="shared" si="5"/>
        <v>0</v>
      </c>
      <c r="Q42" s="2"/>
      <c r="AG42" s="2"/>
    </row>
    <row r="43" spans="2:33" s="4" customFormat="1" ht="18" customHeight="1" thickBot="1" x14ac:dyDescent="0.25">
      <c r="B43" s="12" t="s">
        <v>34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>
        <f t="shared" si="4"/>
        <v>0</v>
      </c>
      <c r="P43" s="14">
        <f t="shared" si="5"/>
        <v>0</v>
      </c>
      <c r="Q43" s="2"/>
      <c r="AG43" s="2"/>
    </row>
    <row r="44" spans="2:33" s="4" customFormat="1" ht="18" customHeight="1" thickTop="1" x14ac:dyDescent="0.2">
      <c r="B44" s="38" t="str">
        <f>"Total " &amp; Table7[[#Headers],[DAILY LIVING]]</f>
        <v>Total DAILY LIVING</v>
      </c>
      <c r="C44" s="39">
        <f>SUBTOTAL(109,Table7[JAN])</f>
        <v>0</v>
      </c>
      <c r="D44" s="39">
        <f>SUBTOTAL(109,Table7[FEB])</f>
        <v>0</v>
      </c>
      <c r="E44" s="39">
        <f>SUBTOTAL(109,Table7[MAR])</f>
        <v>0</v>
      </c>
      <c r="F44" s="39">
        <f>SUBTOTAL(109,Table7[APR])</f>
        <v>0</v>
      </c>
      <c r="G44" s="39">
        <f>SUBTOTAL(109,Table7[MAY])</f>
        <v>0</v>
      </c>
      <c r="H44" s="39">
        <f>SUBTOTAL(109,Table7[JUN])</f>
        <v>0</v>
      </c>
      <c r="I44" s="39">
        <f>SUBTOTAL(109,Table7[JUL])</f>
        <v>0</v>
      </c>
      <c r="J44" s="39">
        <f>SUBTOTAL(109,Table7[AUG])</f>
        <v>0</v>
      </c>
      <c r="K44" s="39">
        <f>SUBTOTAL(109,Table7[SEP])</f>
        <v>0</v>
      </c>
      <c r="L44" s="39">
        <f>SUBTOTAL(109,Table7[OCT])</f>
        <v>0</v>
      </c>
      <c r="M44" s="39">
        <f>SUBTOTAL(109,Table7[NOV])</f>
        <v>0</v>
      </c>
      <c r="N44" s="39">
        <f>SUBTOTAL(109,Table7[DEC])</f>
        <v>0</v>
      </c>
      <c r="O44" s="40">
        <f>SUBTOTAL(109,Table7[Total])</f>
        <v>0</v>
      </c>
      <c r="P44" s="40">
        <f>Table7[[#Totals],[Total]]/COLUMNS(Table7[[#Totals],[JAN]:[DEC]])</f>
        <v>0</v>
      </c>
      <c r="Q44" s="2"/>
      <c r="AG44" s="2"/>
    </row>
    <row r="45" spans="2:33" s="4" customFormat="1" ht="18" customHeight="1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AG45" s="2"/>
    </row>
    <row r="46" spans="2:33" s="4" customFormat="1" ht="18" customHeight="1" x14ac:dyDescent="0.2">
      <c r="B46" s="23" t="s">
        <v>15</v>
      </c>
      <c r="C46" s="24" t="s">
        <v>36</v>
      </c>
      <c r="D46" s="24" t="s">
        <v>37</v>
      </c>
      <c r="E46" s="24" t="s">
        <v>38</v>
      </c>
      <c r="F46" s="24" t="s">
        <v>39</v>
      </c>
      <c r="G46" s="24" t="s">
        <v>40</v>
      </c>
      <c r="H46" s="24" t="s">
        <v>41</v>
      </c>
      <c r="I46" s="24" t="s">
        <v>42</v>
      </c>
      <c r="J46" s="24" t="s">
        <v>43</v>
      </c>
      <c r="K46" s="24" t="s">
        <v>44</v>
      </c>
      <c r="L46" s="24" t="s">
        <v>45</v>
      </c>
      <c r="M46" s="24" t="s">
        <v>46</v>
      </c>
      <c r="N46" s="24" t="s">
        <v>47</v>
      </c>
      <c r="O46" s="3" t="s">
        <v>48</v>
      </c>
      <c r="P46" s="3" t="s">
        <v>53</v>
      </c>
      <c r="Q46" s="2"/>
      <c r="AG46" s="2"/>
    </row>
    <row r="47" spans="2:33" s="4" customFormat="1" ht="18" customHeight="1" x14ac:dyDescent="0.2">
      <c r="B47" s="15" t="s">
        <v>56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7">
        <f>SUM(C47:N47)</f>
        <v>0</v>
      </c>
      <c r="P47" s="17">
        <f t="shared" ref="P47:P56" si="6">O47/COLUMNS(C47:N47)</f>
        <v>0</v>
      </c>
      <c r="Q47" s="2"/>
      <c r="AG47" s="2"/>
    </row>
    <row r="48" spans="2:33" s="4" customFormat="1" ht="18" customHeight="1" x14ac:dyDescent="0.2">
      <c r="B48" s="15" t="s">
        <v>58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7">
        <f t="shared" ref="O48" si="7">SUM(C48:N48)</f>
        <v>0</v>
      </c>
      <c r="P48" s="17">
        <f t="shared" ref="P48" si="8">O48/COLUMNS(C48:N48)</f>
        <v>0</v>
      </c>
      <c r="Q48" s="2"/>
      <c r="AG48" s="2"/>
    </row>
    <row r="49" spans="2:33" s="4" customFormat="1" ht="18" customHeight="1" x14ac:dyDescent="0.2">
      <c r="B49" s="12" t="s">
        <v>59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4">
        <f t="shared" ref="O49" si="9">SUM(C49:N49)</f>
        <v>0</v>
      </c>
      <c r="P49" s="14">
        <f t="shared" ref="P49" si="10">O49/COLUMNS(C49:N49)</f>
        <v>0</v>
      </c>
      <c r="Q49" s="2"/>
      <c r="AG49" s="2"/>
    </row>
    <row r="50" spans="2:33" s="4" customFormat="1" ht="18" customHeight="1" x14ac:dyDescent="0.2">
      <c r="B50" s="12" t="s">
        <v>55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>
        <f>SUM(C50:N50)</f>
        <v>0</v>
      </c>
      <c r="P50" s="14">
        <f t="shared" si="6"/>
        <v>0</v>
      </c>
      <c r="Q50" s="2"/>
      <c r="AG50" s="2"/>
    </row>
    <row r="51" spans="2:33" s="4" customFormat="1" ht="18" customHeight="1" x14ac:dyDescent="0.2">
      <c r="B51" s="12" t="s">
        <v>16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4">
        <f>SUM(C51:N51)</f>
        <v>0</v>
      </c>
      <c r="P51" s="14">
        <f t="shared" si="6"/>
        <v>0</v>
      </c>
      <c r="Q51" s="2"/>
      <c r="AG51" s="2"/>
    </row>
    <row r="52" spans="2:33" s="4" customFormat="1" ht="18" customHeight="1" x14ac:dyDescent="0.2">
      <c r="B52" s="12" t="s">
        <v>57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4">
        <f>SUM(C52:N52)</f>
        <v>0</v>
      </c>
      <c r="P52" s="14">
        <f t="shared" si="6"/>
        <v>0</v>
      </c>
      <c r="Q52" s="2"/>
      <c r="AG52" s="2"/>
    </row>
    <row r="53" spans="2:33" s="4" customFormat="1" ht="18" customHeight="1" x14ac:dyDescent="0.2">
      <c r="B53" s="12" t="s">
        <v>60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4">
        <f t="shared" ref="O53:O54" si="11">SUM(C53:N53)</f>
        <v>0</v>
      </c>
      <c r="P53" s="14">
        <f t="shared" ref="P53:P54" si="12">O53/COLUMNS(C53:N53)</f>
        <v>0</v>
      </c>
      <c r="Q53" s="2"/>
      <c r="AG53" s="2"/>
    </row>
    <row r="54" spans="2:33" s="4" customFormat="1" ht="18" customHeight="1" x14ac:dyDescent="0.2">
      <c r="B54" s="12" t="s">
        <v>61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4">
        <f t="shared" si="11"/>
        <v>0</v>
      </c>
      <c r="P54" s="14">
        <f t="shared" si="12"/>
        <v>0</v>
      </c>
      <c r="Q54" s="2"/>
      <c r="AG54" s="2"/>
    </row>
    <row r="55" spans="2:33" s="4" customFormat="1" ht="18" customHeight="1" x14ac:dyDescent="0.2">
      <c r="B55" s="12" t="s">
        <v>62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4">
        <f>SUM(C55:N55)</f>
        <v>0</v>
      </c>
      <c r="P55" s="14">
        <f>O55/COLUMNS(C55:N55)</f>
        <v>0</v>
      </c>
      <c r="Q55" s="2"/>
      <c r="AG55" s="2"/>
    </row>
    <row r="56" spans="2:33" s="4" customFormat="1" ht="18" customHeight="1" thickBot="1" x14ac:dyDescent="0.25">
      <c r="B56" s="12" t="s">
        <v>33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4">
        <f>SUM(C56:N56)</f>
        <v>0</v>
      </c>
      <c r="P56" s="14">
        <f t="shared" si="6"/>
        <v>0</v>
      </c>
      <c r="Q56" s="2"/>
      <c r="AG56" s="2"/>
    </row>
    <row r="57" spans="2:33" s="4" customFormat="1" ht="18" customHeight="1" thickTop="1" x14ac:dyDescent="0.2">
      <c r="B57" s="9" t="str">
        <f>"Total " &amp; Table8[[#Headers],[ENTERTAINMENT]]</f>
        <v>Total ENTERTAINMENT</v>
      </c>
      <c r="C57" s="10">
        <f>SUBTOTAL(109,Table8[JAN])</f>
        <v>0</v>
      </c>
      <c r="D57" s="10">
        <f>SUBTOTAL(109,Table8[FEB])</f>
        <v>0</v>
      </c>
      <c r="E57" s="10">
        <f>SUBTOTAL(109,Table8[MAR])</f>
        <v>0</v>
      </c>
      <c r="F57" s="10">
        <f>SUBTOTAL(109,Table8[APR])</f>
        <v>0</v>
      </c>
      <c r="G57" s="10">
        <f>SUBTOTAL(109,Table8[MAY])</f>
        <v>0</v>
      </c>
      <c r="H57" s="10">
        <f>SUBTOTAL(109,Table8[JUN])</f>
        <v>0</v>
      </c>
      <c r="I57" s="10">
        <f>SUBTOTAL(109,Table8[JUL])</f>
        <v>0</v>
      </c>
      <c r="J57" s="10">
        <f>SUBTOTAL(109,Table8[AUG])</f>
        <v>0</v>
      </c>
      <c r="K57" s="10">
        <f>SUBTOTAL(109,Table8[SEP])</f>
        <v>0</v>
      </c>
      <c r="L57" s="10">
        <f>SUBTOTAL(109,Table8[OCT])</f>
        <v>0</v>
      </c>
      <c r="M57" s="10">
        <f>SUBTOTAL(109,Table8[NOV])</f>
        <v>0</v>
      </c>
      <c r="N57" s="10">
        <f>SUBTOTAL(109,Table8[DEC])</f>
        <v>0</v>
      </c>
      <c r="O57" s="11">
        <f>SUBTOTAL(109,Table8[Total])</f>
        <v>0</v>
      </c>
      <c r="P57" s="11">
        <f>Table8[[#Totals],[Total]]/COLUMNS(Table8[[#Totals],[JAN]:[DEC]])</f>
        <v>0</v>
      </c>
      <c r="Q57" s="2"/>
      <c r="AG57" s="2"/>
    </row>
    <row r="58" spans="2:33" s="4" customFormat="1" ht="18" customHeight="1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AG58" s="2"/>
    </row>
    <row r="59" spans="2:33" s="4" customFormat="1" ht="18" customHeight="1" x14ac:dyDescent="0.2">
      <c r="B59" s="41" t="s">
        <v>21</v>
      </c>
      <c r="C59" s="42" t="s">
        <v>36</v>
      </c>
      <c r="D59" s="42" t="s">
        <v>37</v>
      </c>
      <c r="E59" s="42" t="s">
        <v>38</v>
      </c>
      <c r="F59" s="42" t="s">
        <v>39</v>
      </c>
      <c r="G59" s="42" t="s">
        <v>40</v>
      </c>
      <c r="H59" s="42" t="s">
        <v>41</v>
      </c>
      <c r="I59" s="42" t="s">
        <v>42</v>
      </c>
      <c r="J59" s="42" t="s">
        <v>43</v>
      </c>
      <c r="K59" s="42" t="s">
        <v>44</v>
      </c>
      <c r="L59" s="42" t="s">
        <v>45</v>
      </c>
      <c r="M59" s="42" t="s">
        <v>46</v>
      </c>
      <c r="N59" s="42" t="s">
        <v>47</v>
      </c>
      <c r="O59" s="43" t="s">
        <v>48</v>
      </c>
      <c r="P59" s="43" t="s">
        <v>53</v>
      </c>
      <c r="Q59" s="2"/>
      <c r="AG59" s="2"/>
    </row>
    <row r="60" spans="2:33" s="4" customFormat="1" ht="18" customHeight="1" x14ac:dyDescent="0.2">
      <c r="B60" s="12" t="s">
        <v>19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4">
        <f t="shared" ref="O60:O64" si="13">SUM(C60:N60)</f>
        <v>0</v>
      </c>
      <c r="P60" s="14">
        <f t="shared" ref="P60:P64" si="14">O60/COLUMNS(C60:N60)</f>
        <v>0</v>
      </c>
      <c r="Q60" s="2"/>
      <c r="AG60" s="2"/>
    </row>
    <row r="61" spans="2:33" s="4" customFormat="1" ht="18" customHeight="1" x14ac:dyDescent="0.2">
      <c r="B61" s="12" t="s">
        <v>63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4">
        <f t="shared" si="13"/>
        <v>0</v>
      </c>
      <c r="P61" s="14">
        <f t="shared" si="14"/>
        <v>0</v>
      </c>
      <c r="Q61" s="2"/>
      <c r="AG61" s="2"/>
    </row>
    <row r="62" spans="2:33" s="4" customFormat="1" ht="18" customHeight="1" x14ac:dyDescent="0.2">
      <c r="B62" s="12" t="s">
        <v>64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4">
        <f t="shared" si="13"/>
        <v>0</v>
      </c>
      <c r="P62" s="14">
        <f t="shared" si="14"/>
        <v>0</v>
      </c>
      <c r="Q62" s="2"/>
      <c r="AG62" s="2"/>
    </row>
    <row r="63" spans="2:33" s="4" customFormat="1" ht="18" customHeight="1" x14ac:dyDescent="0.2">
      <c r="B63" s="12" t="s">
        <v>20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4">
        <f t="shared" si="13"/>
        <v>0</v>
      </c>
      <c r="P63" s="14">
        <f t="shared" si="14"/>
        <v>0</v>
      </c>
      <c r="Q63" s="2"/>
      <c r="AG63" s="2"/>
    </row>
    <row r="64" spans="2:33" s="4" customFormat="1" ht="18" customHeight="1" thickBot="1" x14ac:dyDescent="0.25">
      <c r="B64" s="12" t="s">
        <v>65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4">
        <f t="shared" si="13"/>
        <v>0</v>
      </c>
      <c r="P64" s="14">
        <f t="shared" si="14"/>
        <v>0</v>
      </c>
      <c r="Q64" s="2"/>
      <c r="AG64" s="2"/>
    </row>
    <row r="65" spans="2:33" s="4" customFormat="1" ht="18" customHeight="1" thickTop="1" x14ac:dyDescent="0.2">
      <c r="B65" s="38" t="str">
        <f>"Total " &amp;Table9[[#Headers],[SAVINGS]]</f>
        <v>Total SAVINGS</v>
      </c>
      <c r="C65" s="39">
        <f>SUBTOTAL(109,Table9[JAN])</f>
        <v>0</v>
      </c>
      <c r="D65" s="39">
        <f>SUBTOTAL(109,Table9[FEB])</f>
        <v>0</v>
      </c>
      <c r="E65" s="39">
        <f>SUBTOTAL(109,Table9[MAR])</f>
        <v>0</v>
      </c>
      <c r="F65" s="39">
        <f>SUBTOTAL(109,Table9[APR])</f>
        <v>0</v>
      </c>
      <c r="G65" s="39">
        <f>SUBTOTAL(109,Table9[MAY])</f>
        <v>0</v>
      </c>
      <c r="H65" s="39">
        <f>SUBTOTAL(109,Table9[JUN])</f>
        <v>0</v>
      </c>
      <c r="I65" s="39">
        <f>SUBTOTAL(109,Table9[JUL])</f>
        <v>0</v>
      </c>
      <c r="J65" s="39">
        <f>SUBTOTAL(109,Table9[AUG])</f>
        <v>0</v>
      </c>
      <c r="K65" s="39">
        <f>SUBTOTAL(109,Table9[SEP])</f>
        <v>0</v>
      </c>
      <c r="L65" s="39">
        <f>SUBTOTAL(109,Table9[OCT])</f>
        <v>0</v>
      </c>
      <c r="M65" s="39">
        <f>SUBTOTAL(109,Table9[NOV])</f>
        <v>0</v>
      </c>
      <c r="N65" s="39">
        <f>SUBTOTAL(109,Table9[DEC])</f>
        <v>0</v>
      </c>
      <c r="O65" s="40">
        <f>SUBTOTAL(109,Table9[Total])</f>
        <v>0</v>
      </c>
      <c r="P65" s="40">
        <f>Table9[[#Totals],[Total]]/COLUMNS(Table9[[#Totals],[JAN]:[DEC]])</f>
        <v>0</v>
      </c>
      <c r="Q65" s="2"/>
      <c r="AG65" s="2"/>
    </row>
    <row r="66" spans="2:33" s="4" customFormat="1" x14ac:dyDescent="0.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AG66" s="2"/>
    </row>
    <row r="67" spans="2:33" s="4" customFormat="1" ht="14.25" x14ac:dyDescent="0.2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2"/>
      <c r="AG67" s="2"/>
    </row>
    <row r="68" spans="2:33" s="4" customFormat="1" ht="14.25" x14ac:dyDescent="0.2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2"/>
      <c r="AG68" s="2"/>
    </row>
    <row r="69" spans="2:33" s="4" customFormat="1" ht="14.25" x14ac:dyDescent="0.2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2"/>
      <c r="AG69" s="2"/>
    </row>
    <row r="70" spans="2:33" s="4" customFormat="1" ht="14.25" x14ac:dyDescent="0.2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2"/>
      <c r="AG70" s="2"/>
    </row>
    <row r="71" spans="2:33" s="4" customFormat="1" ht="14.25" x14ac:dyDescent="0.2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2:33" s="4" customFormat="1" ht="14.25" x14ac:dyDescent="0.2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2:33" s="4" customFormat="1" ht="14.25" x14ac:dyDescent="0.2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2:33" s="4" customFormat="1" ht="14.25" x14ac:dyDescent="0.2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2:33" s="4" customFormat="1" ht="16.5" x14ac:dyDescent="0.2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5"/>
    </row>
    <row r="76" spans="2:33" s="4" customFormat="1" ht="14.25" x14ac:dyDescent="0.2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2:33" s="4" customFormat="1" ht="14.25" x14ac:dyDescent="0.2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2:33" s="4" customFormat="1" ht="14.25" x14ac:dyDescent="0.2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2:33" s="4" customFormat="1" ht="14.25" x14ac:dyDescent="0.2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2:33" s="4" customFormat="1" ht="14.25" x14ac:dyDescent="0.2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2:17" s="4" customFormat="1" ht="14.25" x14ac:dyDescent="0.2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2:17" s="4" customFormat="1" ht="14.25" x14ac:dyDescent="0.2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2:17" s="4" customFormat="1" ht="14.25" x14ac:dyDescent="0.2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2:17" s="4" customFormat="1" ht="14.25" x14ac:dyDescent="0.2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2:17" s="4" customFormat="1" ht="14.25" x14ac:dyDescent="0.2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2:17" s="4" customFormat="1" ht="14.25" x14ac:dyDescent="0.2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2:17" s="4" customFormat="1" ht="14.25" x14ac:dyDescent="0.2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2:17" s="4" customFormat="1" ht="14.25" x14ac:dyDescent="0.2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2:17" s="2" customFormat="1" ht="14.25" x14ac:dyDescent="0.2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2:17" s="2" customFormat="1" ht="14.25" x14ac:dyDescent="0.2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2:17" s="2" customFormat="1" ht="15" customHeight="1" x14ac:dyDescent="0.2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5"/>
    </row>
    <row r="92" spans="2:17" s="2" customFormat="1" ht="14.25" x14ac:dyDescent="0.2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2:17" s="2" customFormat="1" ht="14.25" x14ac:dyDescent="0.2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2:17" s="2" customFormat="1" ht="14.25" x14ac:dyDescent="0.2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2:17" s="2" customFormat="1" ht="14.25" x14ac:dyDescent="0.2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2:17" s="2" customFormat="1" ht="14.25" x14ac:dyDescent="0.2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2:17" s="2" customFormat="1" ht="14.25" x14ac:dyDescent="0.2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2:17" s="2" customFormat="1" ht="14.25" x14ac:dyDescent="0.2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2:17" s="2" customFormat="1" ht="14.25" x14ac:dyDescent="0.2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2:17" s="2" customFormat="1" ht="16.5" x14ac:dyDescent="0.2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5"/>
    </row>
    <row r="101" spans="2:17" s="2" customFormat="1" ht="14.25" x14ac:dyDescent="0.2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2:17" s="2" customFormat="1" ht="14.25" x14ac:dyDescent="0.2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2:17" s="2" customFormat="1" ht="14.25" x14ac:dyDescent="0.2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2:17" s="2" customFormat="1" ht="14.25" x14ac:dyDescent="0.2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2:17" s="2" customFormat="1" ht="14.25" x14ac:dyDescent="0.2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2:17" s="2" customFormat="1" ht="14.25" x14ac:dyDescent="0.2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2:17" s="2" customFormat="1" ht="14.25" x14ac:dyDescent="0.2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2:17" s="2" customFormat="1" ht="14.25" x14ac:dyDescent="0.2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2:17" s="2" customFormat="1" ht="14.25" x14ac:dyDescent="0.2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2:17" s="2" customFormat="1" ht="16.5" x14ac:dyDescent="0.2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5"/>
    </row>
    <row r="111" spans="2:17" s="2" customFormat="1" ht="14.25" x14ac:dyDescent="0.2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2:17" s="2" customFormat="1" ht="14.25" x14ac:dyDescent="0.2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2:17" s="2" customFormat="1" ht="14.25" x14ac:dyDescent="0.2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2:17" s="2" customFormat="1" ht="14.25" x14ac:dyDescent="0.2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2:17" s="2" customFormat="1" ht="14.25" x14ac:dyDescent="0.2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2:17" s="2" customFormat="1" ht="14.25" x14ac:dyDescent="0.2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2:17" s="2" customFormat="1" ht="16.5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5"/>
    </row>
    <row r="118" spans="2:17" s="2" customForma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2:17" s="2" customForma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2:17" s="2" customForma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2:17" s="2" customForma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2:17" s="2" customForma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</sheetData>
  <mergeCells count="1">
    <mergeCell ref="B2:P2"/>
  </mergeCells>
  <phoneticPr fontId="0" type="noConversion"/>
  <printOptions horizontalCentered="1"/>
  <pageMargins left="0.4" right="0.4" top="0.35" bottom="0.35" header="0.5" footer="0.25"/>
  <pageSetup scale="99" fitToWidth="2" fitToHeight="2" orientation="landscape" r:id="rId1"/>
  <headerFooter alignWithMargins="0"/>
  <legacyDrawing r:id="rId2"/>
  <tableParts count="5"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Budget Spreadsheet</dc:title>
  <dc:creator>Vertex42.com</dc:creator>
  <dc:description>(c) 2008-2019 Vertex42 LLC. All Rights Reserved.</dc:description>
  <cp:lastModifiedBy>Sunbal</cp:lastModifiedBy>
  <cp:lastPrinted>2022-09-19T09:55:39Z</cp:lastPrinted>
  <dcterms:created xsi:type="dcterms:W3CDTF">2007-10-28T01:07:07Z</dcterms:created>
  <dcterms:modified xsi:type="dcterms:W3CDTF">2022-09-19T09:55:43Z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2008-2019 Vertex42 LLC</vt:lpwstr>
  </property>
  <property fmtid="{D5CDD505-2E9C-101B-9397-08002B2CF9AE}" pid="3" name="Source">
    <vt:lpwstr>https://www.vertex42.com/ExcelTemplates/personal-budget-spreadsheet.html</vt:lpwstr>
  </property>
  <property fmtid="{D5CDD505-2E9C-101B-9397-08002B2CF9AE}" pid="4" name="Version">
    <vt:lpwstr>1.1.4</vt:lpwstr>
  </property>
</Properties>
</file>