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updateLinks="never" codeName="ThisWorkbook" autoCompressPictures="0"/>
  <mc:AlternateContent xmlns:mc="http://schemas.openxmlformats.org/markup-compatibility/2006">
    <mc:Choice Requires="x15">
      <x15ac:absPath xmlns:x15ac="http://schemas.microsoft.com/office/spreadsheetml/2010/11/ac" url="C:\Users\Sunbal\Downloads\New folder (12)\Budget Template (Homepage)\Cash Flow Budget\Modified\"/>
    </mc:Choice>
  </mc:AlternateContent>
  <xr:revisionPtr revIDLastSave="0" documentId="13_ncr:1_{32FCAE76-BA60-48EC-A06B-A0917A4DD329}" xr6:coauthVersionLast="47" xr6:coauthVersionMax="47" xr10:uidLastSave="{00000000-0000-0000-0000-000000000000}"/>
  <bookViews>
    <workbookView xWindow="-120" yWindow="-120" windowWidth="20730" windowHeight="11310" firstSheet="1" activeTab="1" xr2:uid="{00000000-000D-0000-FFFF-FFFF00000000}"/>
  </bookViews>
  <sheets>
    <sheet name="Months" sheetId="15" state="hidden" r:id="rId1"/>
    <sheet name="Personal Cashflow Budget" sheetId="36" r:id="rId2"/>
    <sheet name="Loan Calculator" sheetId="26" state="hidden" r:id="rId3"/>
    <sheet name="Sales Assumptions" sheetId="35" r:id="rId4"/>
    <sheet name="Cash flow forecast" sheetId="33" r:id="rId5"/>
    <sheet name="1 Actual Cash Flows" sheetId="32" state="hidden" r:id="rId6"/>
    <sheet name="Excel Tips" sheetId="30" state="hidden" r:id="rId7"/>
  </sheets>
  <externalReferences>
    <externalReference r:id="rId8"/>
  </externalReferences>
  <definedNames>
    <definedName name="Beginning_Balance" localSheetId="6">-FV('Excel Tips'!Interest_Rate/12,'Excel Tips'!Payment_Number-1,-'Excel Tips'!Monthly_Payment,'Excel Tips'!Loan_Amount)</definedName>
    <definedName name="Beginning_Balance" localSheetId="2">-FV('Loan Calculator'!Interest_Rate/12,'Loan Calculator'!Payment_Number-1,-'Loan Calculator'!Monthly_Payment,'Loan Calculator'!Loan_Amount)</definedName>
    <definedName name="Beginning_Balance">-FV(Interest_Rate/12,Payment_Number-1,-Monthly_Payment,Loan_Amount)</definedName>
    <definedName name="ColumnTitle1" localSheetId="6">[1]!Loan[[#Headers],[No.]]</definedName>
    <definedName name="ColumnTitle1" localSheetId="2">Loan3[[#Headers],[No.]]</definedName>
    <definedName name="ColumnTitle1">#REF!</definedName>
    <definedName name="Ending_Balance" localSheetId="6">-FV('Excel Tips'!Interest_Rate/12,'Excel Tips'!Payment_Number,-'Excel Tips'!Monthly_Payment,'Excel Tips'!Loan_Amount)</definedName>
    <definedName name="Ending_Balance" localSheetId="2">-FV('Loan Calculator'!Interest_Rate/12,'Loan Calculator'!Payment_Number,-'Loan Calculator'!Monthly_Payment,'Loan Calculator'!Loan_Amount)</definedName>
    <definedName name="Ending_Balance">-FV(Interest_Rate/12,Payment_Number,-Monthly_Payment,Loan_Amount)</definedName>
    <definedName name="Full_Print" localSheetId="2">'Loan Calculator'!$A$4:$H$262</definedName>
    <definedName name="Full_Print">#REF!</definedName>
    <definedName name="Header_Row" localSheetId="6">ROW('[1]Loan Calculator'!$14:$14)</definedName>
    <definedName name="Header_Row" localSheetId="2">ROW('Loan Calculator'!$26:$26)</definedName>
    <definedName name="Header_Row">ROW(#REF!)</definedName>
    <definedName name="Header_Row_Back" localSheetId="6">ROW('[1]Loan Calculator'!$14:$14)</definedName>
    <definedName name="Header_Row_Back" localSheetId="2">ROW('Loan Calculator'!$26:$26)</definedName>
    <definedName name="Header_Row_Back">ROW(#REF!)</definedName>
    <definedName name="Interest" localSheetId="6">-IPMT('Excel Tips'!Interest_Rate/12,'Excel Tips'!Payment_Number,'Excel Tips'!Number_of_Payments,'Excel Tips'!Loan_Amount)</definedName>
    <definedName name="Interest" localSheetId="2">-IPMT('Loan Calculator'!Interest_Rate/12,'Loan Calculator'!Payment_Number,'Loan Calculator'!Number_of_Payments,'Loan Calculator'!Loan_Amount)</definedName>
    <definedName name="Interest">-IPMT(Interest_Rate/12,Payment_Number,Number_of_Payments,Loan_Amount)</definedName>
    <definedName name="Interest_Rate" localSheetId="6">'[1]Loan Calculator'!$E$6</definedName>
    <definedName name="Interest_Rate" localSheetId="2">'Loan Calculator'!$E$18</definedName>
    <definedName name="Interest_Rate">#REF!</definedName>
    <definedName name="Last_Row" localSheetId="6">IF('Excel Tips'!Values_Entered,'Excel Tips'!Header_Row+'Excel Tips'!Number_of_Payments,'Excel Tips'!Header_Row)</definedName>
    <definedName name="Last_Row" localSheetId="2">IF('Loan Calculator'!Values_Entered,'Loan Calculator'!Header_Row+'Loan Calculator'!Number_of_Payments,'Loan Calculator'!Header_Row)</definedName>
    <definedName name="Last_Row">IF(Values_Entered,Header_Row+Number_of_Payments,Header_Row)</definedName>
    <definedName name="Loan_Amount" localSheetId="6">'[1]Loan Calculator'!$E$5</definedName>
    <definedName name="Loan_Amount" localSheetId="2">'Loan Calculator'!$E$17</definedName>
    <definedName name="Loan_Amount">#REF!</definedName>
    <definedName name="Loan_Not_Paid" localSheetId="6">IF('Excel Tips'!Payment_Number&lt;='Excel Tips'!Number_of_Payments,1,0)</definedName>
    <definedName name="Loan_Not_Paid" localSheetId="2">IF('Loan Calculator'!Payment_Number&lt;='Loan Calculator'!Number_of_Payments,1,0)</definedName>
    <definedName name="Loan_Not_Paid">IF(Payment_Number&lt;=Number_of_Payments,1,0)</definedName>
    <definedName name="Loan_Start" localSheetId="6">'[1]Loan Calculator'!$E$8</definedName>
    <definedName name="Loan_Start" localSheetId="2">'Loan Calculator'!$E$20</definedName>
    <definedName name="Loan_Start">#REF!</definedName>
    <definedName name="Loan_Years" localSheetId="6">'[1]Loan Calculator'!$E$7</definedName>
    <definedName name="Loan_Years" localSheetId="2">'Loan Calculator'!$E$19</definedName>
    <definedName name="Loan_Years">#REF!</definedName>
    <definedName name="Monthly_Payment" localSheetId="6">-PMT('Excel Tips'!Interest_Rate/12,'Excel Tips'!Number_of_Payments,'Excel Tips'!Loan_Amount)</definedName>
    <definedName name="Monthly_Payment" localSheetId="2">-PMT('Loan Calculator'!Interest_Rate/12,'Loan Calculator'!Number_of_Payments,'Loan Calculator'!Loan_Amount)</definedName>
    <definedName name="Monthly_Payment">-PMT(Interest_Rate/12,Number_of_Payments,Loan_Amount)</definedName>
    <definedName name="Number_of_Payments" localSheetId="6">'[1]Loan Calculator'!$E$11</definedName>
    <definedName name="Number_of_Payments" localSheetId="2">'Loan Calculator'!$E$22</definedName>
    <definedName name="Number_of_Payments">#REF!</definedName>
    <definedName name="Payment_Date" localSheetId="6">DATE(YEAR('Excel Tips'!Loan_Start),MONTH('Excel Tips'!Loan_Start)+'Excel Tips'!Payment_Number,DAY('Excel Tips'!Loan_Start))</definedName>
    <definedName name="Payment_Date" localSheetId="2">DATE(YEAR('Loan Calculator'!Loan_Start),MONTH('Loan Calculator'!Loan_Start)+'Loan Calculator'!Payment_Number,DAY('Loan Calculator'!Loan_Start))</definedName>
    <definedName name="Payment_Date">DATE(YEAR(Loan_Start),MONTH(Loan_Start)+Payment_Number,DAY(Loan_Start))</definedName>
    <definedName name="Payment_Number" localSheetId="6">ROW()-'Excel Tips'!Header_Row</definedName>
    <definedName name="Payment_Number" localSheetId="2">ROW()-'Loan Calculator'!Header_Row</definedName>
    <definedName name="Payment_Number">ROW()-Header_Row</definedName>
    <definedName name="Principal" localSheetId="6">-PPMT('Excel Tips'!Interest_Rate/12,'Excel Tips'!Payment_Number,'Excel Tips'!Number_of_Payments,'Excel Tips'!Loan_Amount)</definedName>
    <definedName name="Principal" localSheetId="2">-PPMT('Loan Calculator'!Interest_Rate/12,'Loan Calculator'!Payment_Number,'Loan Calculator'!Number_of_Payments,'Loan Calculator'!Loan_Amount)</definedName>
    <definedName name="Principal">-PPMT(Interest_Rate/12,Payment_Number,Number_of_Payments,Loan_Amount)</definedName>
    <definedName name="_xlnm.Print_Area" localSheetId="5">'1 Actual Cash Flows'!$A$1:$L$56</definedName>
    <definedName name="_xlnm.Print_Area" localSheetId="4">'Cash flow forecast'!$A$1:$P$50</definedName>
    <definedName name="_xlnm.Print_Area" localSheetId="6">'Excel Tips'!$A$1:$O$6</definedName>
    <definedName name="_xlnm.Print_Area" localSheetId="1">'Personal Cashflow Budget'!$A$1:$E$31</definedName>
    <definedName name="_xlnm.Print_Area" localSheetId="3">'Sales Assumptions'!$A$1:$I$58</definedName>
    <definedName name="_xlnm.Print_Titles" localSheetId="2">'Loan Calculator'!$26:$26</definedName>
    <definedName name="RowTitleRegion1..E6" localSheetId="2">'Loan Calculator'!$B$17</definedName>
    <definedName name="RowTitleRegion1..E6">#REF!</definedName>
    <definedName name="RowTitleRegion2..E11" localSheetId="2">'Loan Calculator'!$B$22</definedName>
    <definedName name="RowTitleRegion2..E11">#REF!</definedName>
    <definedName name="Total_Cost" localSheetId="6">'[1]Loan Calculator'!$E$13</definedName>
    <definedName name="Total_Cost" localSheetId="2">'Loan Calculator'!$E$24</definedName>
    <definedName name="Total_Cost">#REF!</definedName>
    <definedName name="Total_Interest" localSheetId="2">'Loan Calculator'!$E$23</definedName>
    <definedName name="Total_Interest">#REF!</definedName>
    <definedName name="Values_Entered" localSheetId="6">IF('Excel Tips'!Loan_Amount*'Excel Tips'!Interest_Rate*'Excel Tips'!Loan_Years*'Excel Tips'!Loan_Start&gt;0,1,0)</definedName>
    <definedName name="Values_Entered" localSheetId="2">IF('Loan Calculator'!Loan_Amount*'Loan Calculator'!Interest_Rate*'Loan Calculator'!Loan_Years*'Loan Calculator'!Loan_Start&gt;0,1,0)</definedName>
    <definedName name="Values_Entered">IF(Loan_Amount*Interest_Rate*Loan_Years*Loan_Start&gt;0,1,0)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28" i="36" l="1"/>
  <c r="E27" i="36"/>
  <c r="E26" i="36"/>
  <c r="E25" i="36"/>
  <c r="E24" i="36"/>
  <c r="E23" i="36"/>
  <c r="E22" i="36"/>
  <c r="E21" i="36"/>
  <c r="E20" i="36"/>
  <c r="E19" i="36"/>
  <c r="E18" i="36"/>
  <c r="E17" i="36"/>
  <c r="E16" i="36"/>
  <c r="E15" i="36"/>
  <c r="E14" i="36"/>
  <c r="E13" i="36"/>
  <c r="D10" i="36"/>
  <c r="E9" i="36"/>
  <c r="E8" i="36"/>
  <c r="E7" i="36"/>
  <c r="E6" i="36"/>
  <c r="E5" i="36"/>
  <c r="I57" i="35"/>
  <c r="E57" i="35"/>
  <c r="D57" i="35"/>
  <c r="C57" i="35"/>
  <c r="B57" i="35"/>
  <c r="I56" i="35"/>
  <c r="E56" i="35"/>
  <c r="D56" i="35"/>
  <c r="C56" i="35"/>
  <c r="B56" i="35"/>
  <c r="I55" i="35"/>
  <c r="E55" i="35"/>
  <c r="D55" i="35"/>
  <c r="C55" i="35"/>
  <c r="B55" i="35"/>
  <c r="I54" i="35"/>
  <c r="E54" i="35"/>
  <c r="D54" i="35"/>
  <c r="C54" i="35"/>
  <c r="B54" i="35"/>
  <c r="I53" i="35"/>
  <c r="E53" i="35"/>
  <c r="D53" i="35"/>
  <c r="C53" i="35"/>
  <c r="B53" i="35"/>
  <c r="I52" i="35"/>
  <c r="E52" i="35"/>
  <c r="D52" i="35"/>
  <c r="C52" i="35"/>
  <c r="B52" i="35"/>
  <c r="I51" i="35"/>
  <c r="E51" i="35"/>
  <c r="D51" i="35"/>
  <c r="C51" i="35"/>
  <c r="B51" i="35"/>
  <c r="I50" i="35"/>
  <c r="E50" i="35"/>
  <c r="D50" i="35"/>
  <c r="C50" i="35"/>
  <c r="B50" i="35"/>
  <c r="I49" i="35"/>
  <c r="E49" i="35"/>
  <c r="D49" i="35"/>
  <c r="C49" i="35"/>
  <c r="B49" i="35"/>
  <c r="I48" i="35"/>
  <c r="E48" i="35"/>
  <c r="D48" i="35"/>
  <c r="C48" i="35"/>
  <c r="B48" i="35"/>
  <c r="I47" i="35"/>
  <c r="E47" i="35"/>
  <c r="D47" i="35"/>
  <c r="C47" i="35"/>
  <c r="B47" i="35"/>
  <c r="I46" i="35"/>
  <c r="E46" i="35"/>
  <c r="D46" i="35"/>
  <c r="C46" i="35"/>
  <c r="B46" i="35"/>
  <c r="I42" i="35"/>
  <c r="E42" i="35"/>
  <c r="D42" i="35"/>
  <c r="C42" i="35"/>
  <c r="B42" i="35"/>
  <c r="I41" i="35"/>
  <c r="E41" i="35"/>
  <c r="D41" i="35"/>
  <c r="C41" i="35"/>
  <c r="B41" i="35"/>
  <c r="I40" i="35"/>
  <c r="E40" i="35"/>
  <c r="D40" i="35"/>
  <c r="C40" i="35"/>
  <c r="B40" i="35"/>
  <c r="I39" i="35"/>
  <c r="E39" i="35"/>
  <c r="D39" i="35"/>
  <c r="C39" i="35"/>
  <c r="B39" i="35"/>
  <c r="I38" i="35"/>
  <c r="E38" i="35"/>
  <c r="D38" i="35"/>
  <c r="C38" i="35"/>
  <c r="B38" i="35"/>
  <c r="I37" i="35"/>
  <c r="E37" i="35"/>
  <c r="D37" i="35"/>
  <c r="C37" i="35"/>
  <c r="B37" i="35"/>
  <c r="I36" i="35"/>
  <c r="E36" i="35"/>
  <c r="D36" i="35"/>
  <c r="C36" i="35"/>
  <c r="B36" i="35"/>
  <c r="I35" i="35"/>
  <c r="E35" i="35"/>
  <c r="D35" i="35"/>
  <c r="C35" i="35"/>
  <c r="B35" i="35"/>
  <c r="I34" i="35"/>
  <c r="E34" i="35"/>
  <c r="D34" i="35"/>
  <c r="C34" i="35"/>
  <c r="B34" i="35"/>
  <c r="E33" i="35"/>
  <c r="D33" i="35"/>
  <c r="C33" i="35"/>
  <c r="B33" i="35"/>
  <c r="I32" i="35"/>
  <c r="E32" i="35"/>
  <c r="D32" i="35"/>
  <c r="C32" i="35"/>
  <c r="B32" i="35"/>
  <c r="I31" i="35"/>
  <c r="E31" i="35"/>
  <c r="D31" i="35"/>
  <c r="C31" i="35"/>
  <c r="B31" i="35"/>
  <c r="F26" i="35"/>
  <c r="G26" i="35" s="1"/>
  <c r="F25" i="35"/>
  <c r="G25" i="35" s="1"/>
  <c r="F24" i="35"/>
  <c r="G24" i="35" s="1"/>
  <c r="F23" i="35"/>
  <c r="G23" i="35" s="1"/>
  <c r="F22" i="35"/>
  <c r="G22" i="35" s="1"/>
  <c r="F21" i="35"/>
  <c r="G21" i="35" s="1"/>
  <c r="F20" i="35"/>
  <c r="G20" i="35" s="1"/>
  <c r="F19" i="35"/>
  <c r="G19" i="35" s="1"/>
  <c r="F18" i="35"/>
  <c r="G18" i="35" s="1"/>
  <c r="F17" i="35"/>
  <c r="G17" i="35" s="1"/>
  <c r="F16" i="35"/>
  <c r="G16" i="35" s="1"/>
  <c r="F15" i="35"/>
  <c r="G15" i="35" s="1"/>
  <c r="I11" i="35"/>
  <c r="E11" i="35"/>
  <c r="D11" i="35"/>
  <c r="C11" i="35"/>
  <c r="B11" i="35"/>
  <c r="P42" i="33"/>
  <c r="P41" i="33"/>
  <c r="P39" i="33"/>
  <c r="P38" i="33"/>
  <c r="D37" i="33"/>
  <c r="P36" i="33"/>
  <c r="P35" i="33"/>
  <c r="P34" i="33"/>
  <c r="P33" i="33"/>
  <c r="P32" i="33"/>
  <c r="P31" i="33"/>
  <c r="P30" i="33"/>
  <c r="P29" i="33"/>
  <c r="P28" i="33"/>
  <c r="P27" i="33"/>
  <c r="P26" i="33"/>
  <c r="C25" i="33"/>
  <c r="P25" i="33" s="1"/>
  <c r="P19" i="33"/>
  <c r="P18" i="33"/>
  <c r="P17" i="33"/>
  <c r="P16" i="33"/>
  <c r="P15" i="33"/>
  <c r="C14" i="33"/>
  <c r="P14" i="33" s="1"/>
  <c r="B7" i="33"/>
  <c r="D40" i="33" s="1"/>
  <c r="G43" i="32"/>
  <c r="G45" i="32" s="1"/>
  <c r="E43" i="32"/>
  <c r="D43" i="32"/>
  <c r="K42" i="32"/>
  <c r="K41" i="32"/>
  <c r="K40" i="32"/>
  <c r="K39" i="32"/>
  <c r="K38" i="32"/>
  <c r="J37" i="32"/>
  <c r="J43" i="32" s="1"/>
  <c r="I37" i="32"/>
  <c r="I43" i="32" s="1"/>
  <c r="H37" i="32"/>
  <c r="H43" i="32" s="1"/>
  <c r="G37" i="32"/>
  <c r="F37" i="32"/>
  <c r="F43" i="32" s="1"/>
  <c r="K36" i="32"/>
  <c r="K35" i="32"/>
  <c r="K34" i="32"/>
  <c r="K33" i="32"/>
  <c r="K32" i="32"/>
  <c r="K31" i="32"/>
  <c r="K30" i="32"/>
  <c r="K29" i="32"/>
  <c r="K28" i="32"/>
  <c r="K27" i="32"/>
  <c r="K26" i="32"/>
  <c r="K25" i="32"/>
  <c r="K24" i="32"/>
  <c r="K23" i="32"/>
  <c r="J19" i="32"/>
  <c r="J45" i="32" s="1"/>
  <c r="I19" i="32"/>
  <c r="I45" i="32" s="1"/>
  <c r="H19" i="32"/>
  <c r="G19" i="32"/>
  <c r="F19" i="32"/>
  <c r="F45" i="32" s="1"/>
  <c r="E19" i="32"/>
  <c r="D19" i="32"/>
  <c r="K19" i="32" s="1"/>
  <c r="K18" i="32"/>
  <c r="K17" i="32"/>
  <c r="K16" i="32"/>
  <c r="K15" i="32"/>
  <c r="K14" i="32"/>
  <c r="K13" i="32"/>
  <c r="E28" i="36" l="1"/>
  <c r="E10" i="36"/>
  <c r="A31" i="36"/>
  <c r="F39" i="35"/>
  <c r="F46" i="35"/>
  <c r="F50" i="35"/>
  <c r="H24" i="33" s="1"/>
  <c r="F35" i="35"/>
  <c r="G35" i="35" s="1"/>
  <c r="F54" i="35"/>
  <c r="F31" i="35"/>
  <c r="D13" i="33" s="1"/>
  <c r="D20" i="33" s="1"/>
  <c r="F36" i="35"/>
  <c r="I13" i="33" s="1"/>
  <c r="I20" i="33" s="1"/>
  <c r="F40" i="35"/>
  <c r="M13" i="33" s="1"/>
  <c r="M20" i="33" s="1"/>
  <c r="F47" i="35"/>
  <c r="E24" i="33" s="1"/>
  <c r="F51" i="35"/>
  <c r="F55" i="35"/>
  <c r="M24" i="33" s="1"/>
  <c r="F32" i="35"/>
  <c r="E13" i="33" s="1"/>
  <c r="E20" i="33" s="1"/>
  <c r="F37" i="35"/>
  <c r="J13" i="33" s="1"/>
  <c r="F41" i="35"/>
  <c r="G41" i="35" s="1"/>
  <c r="F48" i="35"/>
  <c r="F24" i="33" s="1"/>
  <c r="F52" i="35"/>
  <c r="J24" i="33" s="1"/>
  <c r="F56" i="35"/>
  <c r="N24" i="33" s="1"/>
  <c r="F33" i="35"/>
  <c r="F13" i="33" s="1"/>
  <c r="F20" i="33" s="1"/>
  <c r="F34" i="35"/>
  <c r="G34" i="35" s="1"/>
  <c r="F38" i="35"/>
  <c r="K13" i="33" s="1"/>
  <c r="K20" i="33" s="1"/>
  <c r="F42" i="35"/>
  <c r="O13" i="33" s="1"/>
  <c r="O20" i="33" s="1"/>
  <c r="F49" i="35"/>
  <c r="G24" i="33" s="1"/>
  <c r="F53" i="35"/>
  <c r="K24" i="33" s="1"/>
  <c r="F57" i="35"/>
  <c r="O24" i="33" s="1"/>
  <c r="G39" i="35"/>
  <c r="L13" i="33"/>
  <c r="L20" i="33" s="1"/>
  <c r="D24" i="33"/>
  <c r="D43" i="33" s="1"/>
  <c r="G46" i="35"/>
  <c r="L24" i="33"/>
  <c r="G54" i="35"/>
  <c r="I24" i="33"/>
  <c r="G51" i="35"/>
  <c r="N13" i="33"/>
  <c r="N20" i="33" s="1"/>
  <c r="G48" i="35"/>
  <c r="G33" i="35"/>
  <c r="C20" i="33"/>
  <c r="C43" i="33"/>
  <c r="C45" i="33" s="1"/>
  <c r="C49" i="33" s="1"/>
  <c r="D47" i="33" s="1"/>
  <c r="M40" i="33"/>
  <c r="I40" i="33"/>
  <c r="E40" i="33"/>
  <c r="O40" i="33"/>
  <c r="G40" i="33"/>
  <c r="L40" i="33"/>
  <c r="H40" i="33"/>
  <c r="N40" i="33"/>
  <c r="J40" i="33"/>
  <c r="F40" i="33"/>
  <c r="K40" i="33"/>
  <c r="E37" i="33"/>
  <c r="F37" i="33" s="1"/>
  <c r="G37" i="33" s="1"/>
  <c r="E45" i="32"/>
  <c r="H45" i="32"/>
  <c r="K43" i="32"/>
  <c r="K45" i="32" s="1"/>
  <c r="D45" i="32"/>
  <c r="D49" i="32" s="1"/>
  <c r="E47" i="32" s="1"/>
  <c r="E49" i="32" s="1"/>
  <c r="F47" i="32" s="1"/>
  <c r="F49" i="32" s="1"/>
  <c r="G47" i="32" s="1"/>
  <c r="G49" i="32" s="1"/>
  <c r="H47" i="32" s="1"/>
  <c r="K37" i="32"/>
  <c r="D31" i="36" l="1"/>
  <c r="G13" i="33"/>
  <c r="G20" i="33" s="1"/>
  <c r="G53" i="35"/>
  <c r="G36" i="35"/>
  <c r="G50" i="35"/>
  <c r="G49" i="35"/>
  <c r="G52" i="35"/>
  <c r="G32" i="35"/>
  <c r="G31" i="35"/>
  <c r="G40" i="35"/>
  <c r="G57" i="35"/>
  <c r="G38" i="35"/>
  <c r="G55" i="35"/>
  <c r="H13" i="33"/>
  <c r="H20" i="33" s="1"/>
  <c r="G42" i="35"/>
  <c r="G47" i="35"/>
  <c r="G56" i="35"/>
  <c r="G37" i="35"/>
  <c r="J20" i="33"/>
  <c r="P24" i="33"/>
  <c r="P40" i="33"/>
  <c r="F43" i="33"/>
  <c r="F45" i="33" s="1"/>
  <c r="H37" i="33"/>
  <c r="G43" i="33"/>
  <c r="E43" i="33"/>
  <c r="E45" i="33" s="1"/>
  <c r="D45" i="33"/>
  <c r="D49" i="33" s="1"/>
  <c r="E47" i="33" s="1"/>
  <c r="H49" i="32"/>
  <c r="I47" i="32" s="1"/>
  <c r="I49" i="32" s="1"/>
  <c r="J47" i="32" s="1"/>
  <c r="J49" i="32" s="1"/>
  <c r="K47" i="32" s="1"/>
  <c r="K49" i="32" s="1"/>
  <c r="G45" i="33" l="1"/>
  <c r="P13" i="33"/>
  <c r="P20" i="33"/>
  <c r="E49" i="33"/>
  <c r="F47" i="33" s="1"/>
  <c r="F49" i="33" s="1"/>
  <c r="G47" i="33" s="1"/>
  <c r="I37" i="33"/>
  <c r="H43" i="33"/>
  <c r="G49" i="33" l="1"/>
  <c r="H47" i="33" s="1"/>
  <c r="H45" i="33"/>
  <c r="H49" i="33" s="1"/>
  <c r="I47" i="33" s="1"/>
  <c r="J37" i="33"/>
  <c r="I43" i="33"/>
  <c r="I45" i="33" s="1"/>
  <c r="I49" i="33" l="1"/>
  <c r="J47" i="33" s="1"/>
  <c r="K37" i="33"/>
  <c r="J43" i="33"/>
  <c r="J45" i="33" s="1"/>
  <c r="J49" i="33" s="1"/>
  <c r="K47" i="33" s="1"/>
  <c r="L37" i="33" l="1"/>
  <c r="K43" i="33"/>
  <c r="K45" i="33" s="1"/>
  <c r="K49" i="33" s="1"/>
  <c r="L47" i="33" s="1"/>
  <c r="E5" i="30"/>
  <c r="E4" i="30"/>
  <c r="E3" i="30"/>
  <c r="M37" i="33" l="1"/>
  <c r="L43" i="33"/>
  <c r="L45" i="33" s="1"/>
  <c r="L49" i="33" s="1"/>
  <c r="M47" i="33" s="1"/>
  <c r="N37" i="33" l="1"/>
  <c r="M43" i="33"/>
  <c r="M45" i="33" s="1"/>
  <c r="M49" i="33" s="1"/>
  <c r="N47" i="33" s="1"/>
  <c r="O37" i="33" l="1"/>
  <c r="N43" i="33"/>
  <c r="N45" i="33" s="1"/>
  <c r="N49" i="33" s="1"/>
  <c r="O47" i="33" s="1"/>
  <c r="G19" i="26"/>
  <c r="G21" i="26"/>
  <c r="B20" i="26"/>
  <c r="E22" i="26"/>
  <c r="H57" i="26" s="1"/>
  <c r="F118" i="26"/>
  <c r="D148" i="26"/>
  <c r="H152" i="26"/>
  <c r="H185" i="26"/>
  <c r="F157" i="26"/>
  <c r="C178" i="26"/>
  <c r="F169" i="26"/>
  <c r="B173" i="26"/>
  <c r="F192" i="26"/>
  <c r="E205" i="26"/>
  <c r="B202" i="26"/>
  <c r="F164" i="26"/>
  <c r="D170" i="26"/>
  <c r="H182" i="26"/>
  <c r="B184" i="26"/>
  <c r="F196" i="26"/>
  <c r="C201" i="26"/>
  <c r="F212" i="26"/>
  <c r="F155" i="26"/>
  <c r="B167" i="26"/>
  <c r="D169" i="26"/>
  <c r="G180" i="26"/>
  <c r="D185" i="26"/>
  <c r="H197" i="26"/>
  <c r="F203" i="26"/>
  <c r="G217" i="26"/>
  <c r="F238" i="26"/>
  <c r="B181" i="26"/>
  <c r="F185" i="26"/>
  <c r="C198" i="26"/>
  <c r="H203" i="26"/>
  <c r="E221" i="26"/>
  <c r="E244" i="26"/>
  <c r="B227" i="26"/>
  <c r="G238" i="26"/>
  <c r="C227" i="26"/>
  <c r="E245" i="26"/>
  <c r="H233" i="26"/>
  <c r="G239" i="26"/>
  <c r="C228" i="26"/>
  <c r="H239" i="26"/>
  <c r="H218" i="26"/>
  <c r="E220" i="26"/>
  <c r="F231" i="26"/>
  <c r="E252" i="26"/>
  <c r="D223" i="26"/>
  <c r="H240" i="26"/>
  <c r="D253" i="26"/>
  <c r="D229" i="26"/>
  <c r="B241" i="26"/>
  <c r="F225" i="26"/>
  <c r="E232" i="26"/>
  <c r="H243" i="26"/>
  <c r="G250" i="26"/>
  <c r="B229" i="26"/>
  <c r="H235" i="26"/>
  <c r="D247" i="26"/>
  <c r="C254" i="26"/>
  <c r="H259" i="26"/>
  <c r="B258" i="26"/>
  <c r="D222" i="26"/>
  <c r="G225" i="26"/>
  <c r="E231" i="26"/>
  <c r="H234" i="26"/>
  <c r="E239" i="26"/>
  <c r="F240" i="26"/>
  <c r="B244" i="26"/>
  <c r="F248" i="26"/>
  <c r="G249" i="26"/>
  <c r="C253" i="26"/>
  <c r="G257" i="26"/>
  <c r="H258" i="26"/>
  <c r="E254" i="26"/>
  <c r="B259" i="26"/>
  <c r="C260" i="26"/>
  <c r="B216" i="26"/>
  <c r="F220" i="26"/>
  <c r="G221" i="26"/>
  <c r="C225" i="26"/>
  <c r="G229" i="26"/>
  <c r="H230" i="26"/>
  <c r="D234" i="26"/>
  <c r="H238" i="26"/>
  <c r="B240" i="26"/>
  <c r="E243" i="26"/>
  <c r="B248" i="26"/>
  <c r="C249" i="26"/>
  <c r="F252" i="26"/>
  <c r="C257" i="26"/>
  <c r="D258" i="26"/>
  <c r="G261" i="26"/>
  <c r="D217" i="26"/>
  <c r="E218" i="26"/>
  <c r="H221" i="26"/>
  <c r="E226" i="26"/>
  <c r="F227" i="26"/>
  <c r="B231" i="26"/>
  <c r="F235" i="26"/>
  <c r="G236" i="26"/>
  <c r="C240" i="26"/>
  <c r="G244" i="26"/>
  <c r="H245" i="26"/>
  <c r="D249" i="26"/>
  <c r="H253" i="26"/>
  <c r="B255" i="26"/>
  <c r="E258" i="26"/>
  <c r="C215" i="26"/>
  <c r="D216" i="26"/>
  <c r="G219" i="26"/>
  <c r="D224" i="26"/>
  <c r="E225" i="26"/>
  <c r="H228" i="26"/>
  <c r="E233" i="26"/>
  <c r="F234" i="26"/>
  <c r="B238" i="26"/>
  <c r="F242" i="26"/>
  <c r="G243" i="26"/>
  <c r="C247" i="26"/>
  <c r="G251" i="26"/>
  <c r="H252" i="26"/>
  <c r="D256" i="26"/>
  <c r="H260" i="26"/>
  <c r="B262" i="26"/>
  <c r="C262" i="26"/>
  <c r="O43" i="33" l="1"/>
  <c r="P37" i="33"/>
  <c r="H224" i="26"/>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 r="O45" i="33" l="1"/>
  <c r="O49" i="33" s="1"/>
  <c r="P47" i="33" s="1"/>
  <c r="P49" i="33" s="1"/>
  <c r="P43" i="33"/>
  <c r="P45" i="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A4" authorId="0" shapeId="0" xr:uid="{4B926E67-D3F3-4EE9-9DE3-C4770ED8273E}">
      <text>
        <r>
          <rPr>
            <b/>
            <sz val="10"/>
            <color indexed="81"/>
            <rFont val="Arial"/>
            <family val="2"/>
          </rPr>
          <t xml:space="preserve">Explanation:
</t>
        </r>
        <r>
          <rPr>
            <sz val="10"/>
            <color indexed="81"/>
            <rFont val="Arial"/>
            <family val="2"/>
          </rPr>
          <t xml:space="preserve">
This section is where you list all of the sources of personal income you earn in a month. Among other things, this could include your salary from an employer, your personal savings, your benefits payments or even returns from an investment.
The number of items you include will depend on your personal situation and if any of the items listed do not apply to you, simply enter the number zero in the relevant field.</t>
        </r>
      </text>
    </comment>
    <comment ref="B4" authorId="0" shapeId="0" xr:uid="{D2A43F17-5C04-4E36-AEF9-DA1D95CA62EA}">
      <text>
        <r>
          <rPr>
            <b/>
            <sz val="10"/>
            <color indexed="81"/>
            <rFont val="Arial"/>
            <family val="2"/>
          </rPr>
          <t xml:space="preserve">Explanation:
</t>
        </r>
        <r>
          <rPr>
            <sz val="10"/>
            <color indexed="81"/>
            <rFont val="Arial"/>
            <family val="2"/>
          </rPr>
          <t xml:space="preserve">
Add a brief description for any items to help your Business Adviser understand each source of income.</t>
        </r>
      </text>
    </comment>
    <comment ref="E4" authorId="0" shapeId="0" xr:uid="{B9B21625-A5BD-41F7-8BEB-C7F86E6822E2}">
      <text>
        <r>
          <rPr>
            <b/>
            <sz val="10"/>
            <color indexed="81"/>
            <rFont val="Arial"/>
            <family val="2"/>
          </rPr>
          <t xml:space="preserve">Explanation:
</t>
        </r>
        <r>
          <rPr>
            <sz val="10"/>
            <color indexed="81"/>
            <rFont val="Arial"/>
            <family val="2"/>
          </rPr>
          <t xml:space="preserve">
This is auto-calculated for you by multiplying your anticipated monthly income by 12.</t>
        </r>
      </text>
    </comment>
    <comment ref="A5" authorId="0" shapeId="0" xr:uid="{3F4D9EA9-9982-4830-92C9-4C452C6816E4}">
      <text>
        <r>
          <rPr>
            <b/>
            <sz val="10"/>
            <color indexed="81"/>
            <rFont val="Arial"/>
            <family val="2"/>
          </rPr>
          <t>Explanation:</t>
        </r>
        <r>
          <rPr>
            <sz val="10"/>
            <color indexed="81"/>
            <rFont val="Arial"/>
            <family val="2"/>
          </rPr>
          <t xml:space="preserve">
Your net income is the amount of earnings you receive each month once any deductions, like pay roll taxes, retirement plan contributions have been removed.</t>
        </r>
      </text>
    </comment>
    <comment ref="A6" authorId="0" shapeId="0" xr:uid="{0868D137-2288-46AB-857E-A78D57FCAA42}">
      <text>
        <r>
          <rPr>
            <b/>
            <sz val="10"/>
            <color indexed="81"/>
            <rFont val="Arial"/>
            <family val="2"/>
          </rPr>
          <t xml:space="preserve">Explanation:
</t>
        </r>
        <r>
          <rPr>
            <sz val="10"/>
            <color indexed="81"/>
            <rFont val="Arial"/>
            <family val="2"/>
          </rPr>
          <t>There are a range of benefits that you might receive that you can list here: housing benefits, child benefits, carers and disability benefits, benefits for families, low income and Jobseeker's Allowance. 
If you are currently receiving housing or council tax benefits, we suggest that you enter the full amount of rent and council tax payable in the Personal Expenses section below (excluding these benefits) because once your business starts trading, you may lose these benefits or have them reduced. 
Talk to your local Jobcentre if you're unsure what benefits you are registered for or want to understand what impact your business will have on these benefits.</t>
        </r>
      </text>
    </comment>
    <comment ref="A7" authorId="0" shapeId="0" xr:uid="{EB597019-802D-43CA-8374-2D09CD1106CA}">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A8" authorId="0" shapeId="0" xr:uid="{A27A61CF-8AF3-4DCD-9339-E4D64CAD7B77}">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A9" authorId="0" shapeId="0" xr:uid="{1EA79900-0A02-4846-95B6-1F97B424EC12}">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A10" authorId="0" shapeId="0" xr:uid="{30ABBAD8-83ED-42AF-B5FF-DA4138448BF5}">
      <text>
        <r>
          <rPr>
            <b/>
            <sz val="10"/>
            <color indexed="81"/>
            <rFont val="Arial"/>
            <family val="2"/>
          </rPr>
          <t>Explanation:</t>
        </r>
        <r>
          <rPr>
            <sz val="10"/>
            <color indexed="81"/>
            <rFont val="Arial"/>
            <family val="2"/>
          </rPr>
          <t xml:space="preserve">
Your total income is made up of all your individual sources of income added together.</t>
        </r>
      </text>
    </comment>
    <comment ref="A12" authorId="0" shapeId="0" xr:uid="{A014493A-429A-4B44-A1E4-81E86B008917}">
      <text>
        <r>
          <rPr>
            <b/>
            <sz val="10"/>
            <color indexed="81"/>
            <rFont val="Arial"/>
            <family val="2"/>
          </rPr>
          <t>Explanation:</t>
        </r>
        <r>
          <rPr>
            <sz val="10"/>
            <color indexed="81"/>
            <rFont val="Arial"/>
            <family val="2"/>
          </rPr>
          <t xml:space="preserve">
This section is where you list any of the expenses you personally incur in a typical month. Among other things, this could include your home rent or mortgage payments, personal loan repayments, council tax, utilities bills, childcare or school fees, personal savings or monthly grocery bill. 
Please note we are only interested in the money that you personally spend each month, so if you share the rent or utilities payments with your partner then you only need to list the amount that you pay - not the whole rent owed on the property.
Similarly, if you currently live with your parents and pay contributions towards their mortgage, you only need to list the amount you pay to them each month. The number of items you include will depend on your personal situation.</t>
        </r>
      </text>
    </comment>
    <comment ref="B12" authorId="0" shapeId="0" xr:uid="{3EADCBA1-84AA-4BBF-98EB-DD96A041E517}">
      <text>
        <r>
          <rPr>
            <b/>
            <sz val="10"/>
            <color indexed="81"/>
            <rFont val="Arial"/>
            <family val="2"/>
          </rPr>
          <t xml:space="preserve">Explanation:
</t>
        </r>
        <r>
          <rPr>
            <sz val="10"/>
            <color indexed="81"/>
            <rFont val="Arial"/>
            <family val="2"/>
          </rPr>
          <t xml:space="preserve">
Add a brief description for any items to help your Business Adviser understand each of the expenses you list.</t>
        </r>
      </text>
    </comment>
    <comment ref="E12" authorId="0" shapeId="0" xr:uid="{3837E605-ABC6-4F08-8B44-D603D7FDAFD2}">
      <text>
        <r>
          <rPr>
            <b/>
            <sz val="10"/>
            <color indexed="81"/>
            <rFont val="Arial"/>
            <family val="2"/>
          </rPr>
          <t xml:space="preserve">Explanation:
</t>
        </r>
        <r>
          <rPr>
            <sz val="10"/>
            <color indexed="81"/>
            <rFont val="Arial"/>
            <family val="2"/>
          </rPr>
          <t xml:space="preserve">
This is auto-calculated for you by multiplying your anticipated monthly expenses by 12.</t>
        </r>
      </text>
    </comment>
    <comment ref="A26" authorId="0" shapeId="0" xr:uid="{CB3D56F1-CD3F-49D0-8926-F35E03046491}">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A27" authorId="0" shapeId="0" xr:uid="{538748E6-2453-4F90-BAFD-A6B75EB84605}">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A28" authorId="0" shapeId="0" xr:uid="{07B1FE86-2BBD-48BF-B288-2933D606EB12}">
      <text>
        <r>
          <rPr>
            <b/>
            <sz val="10"/>
            <color indexed="81"/>
            <rFont val="Arial"/>
            <family val="2"/>
          </rPr>
          <t>Explanation:</t>
        </r>
        <r>
          <rPr>
            <sz val="10"/>
            <color indexed="81"/>
            <rFont val="Arial"/>
            <family val="2"/>
          </rPr>
          <t xml:space="preserve">
This total is all of your personal expenses added together.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Flanagan</author>
  </authors>
  <commentList>
    <comment ref="B5" authorId="0" shapeId="0" xr:uid="{F89AF0F0-2655-47A1-8EE5-F0848849E647}">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xr:uid="{AF11F411-8FC8-4EC2-88BC-D5A63A8D4BB0}">
      <text>
        <r>
          <rPr>
            <b/>
            <sz val="9"/>
            <color indexed="81"/>
            <rFont val="Tahoma"/>
            <family val="2"/>
          </rPr>
          <t>Please select an option from the dropdown menu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A4" authorId="0" shapeId="0" xr:uid="{971DEA2A-0C63-4C4F-B772-4EC40CA88BBC}">
      <text>
        <r>
          <rPr>
            <b/>
            <sz val="10"/>
            <color indexed="81"/>
            <rFont val="Arial"/>
            <family val="2"/>
          </rPr>
          <t>Explanation</t>
        </r>
        <r>
          <rPr>
            <sz val="10"/>
            <color indexed="81"/>
            <rFont val="Arial"/>
            <family val="2"/>
          </rPr>
          <t xml:space="preserve">
Your sales assumptions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A8" authorId="0" shapeId="0" xr:uid="{5F249680-4A43-49F1-A23A-ABD2B5BA8ACC}">
      <text>
        <r>
          <rPr>
            <b/>
            <sz val="10"/>
            <color indexed="81"/>
            <rFont val="Arial"/>
            <family val="2"/>
          </rPr>
          <t xml:space="preserve">Explanation:
</t>
        </r>
        <r>
          <rPr>
            <sz val="10"/>
            <color indexed="81"/>
            <rFont val="Arial"/>
            <family val="2"/>
          </rPr>
          <t xml:space="preserve">
List your revenue generating items in this row (whether it's a product or service). If you have more than four, consider grouping them together.</t>
        </r>
      </text>
    </comment>
    <comment ref="A9" authorId="0" shapeId="0" xr:uid="{37BA1DC9-E893-451B-BD45-4527318D89F6}">
      <text>
        <r>
          <rPr>
            <b/>
            <sz val="10"/>
            <color indexed="81"/>
            <rFont val="Arial"/>
            <family val="2"/>
          </rPr>
          <t xml:space="preserve">Explanation:
</t>
        </r>
        <r>
          <rPr>
            <sz val="10"/>
            <color indexed="81"/>
            <rFont val="Arial"/>
            <family val="2"/>
          </rPr>
          <t>Enter the amount that you sell this item for on a single unit basis.</t>
        </r>
      </text>
    </comment>
    <comment ref="A10" authorId="0" shapeId="0" xr:uid="{8D7FFD0D-91A2-474E-90DE-5AE8003E3585}">
      <text>
        <r>
          <rPr>
            <b/>
            <sz val="10"/>
            <color indexed="81"/>
            <rFont val="Arial"/>
            <family val="2"/>
          </rPr>
          <t xml:space="preserve">Explanation:
</t>
        </r>
        <r>
          <rPr>
            <sz val="10"/>
            <color indexed="81"/>
            <rFont val="Arial"/>
            <family val="2"/>
          </rPr>
          <t>Enter the total cost you incur in producing this item on a single unit basis.</t>
        </r>
      </text>
    </comment>
    <comment ref="A11" authorId="0" shapeId="0" xr:uid="{652B9298-07E1-4177-9BC1-6C3B200A3234}">
      <text>
        <r>
          <rPr>
            <b/>
            <sz val="9"/>
            <color indexed="81"/>
            <rFont val="Tahoma"/>
            <family val="2"/>
          </rPr>
          <t xml:space="preserve">Explanation:
</t>
        </r>
        <r>
          <rPr>
            <sz val="9"/>
            <color indexed="81"/>
            <rFont val="Tahoma"/>
            <family val="2"/>
          </rPr>
          <t>Your Gross Margin shows the percentage of profit you make on the sale of each unit.</t>
        </r>
        <r>
          <rPr>
            <b/>
            <sz val="9"/>
            <color indexed="81"/>
            <rFont val="Tahoma"/>
            <family val="2"/>
          </rPr>
          <t xml:space="preserve">
</t>
        </r>
        <r>
          <rPr>
            <sz val="9"/>
            <color indexed="81"/>
            <rFont val="Tahoma"/>
            <family val="2"/>
          </rPr>
          <t>Your Gross Margin is calculated by subtracting your cost price from your sales price and dividing the total by the cost price. This is expressed as a  percentage; the higher the percentage, the more you are earning on every sale. 
These cells will auto-calculate for you.</t>
        </r>
      </text>
    </comment>
    <comment ref="B14" authorId="0" shapeId="0" xr:uid="{450F6909-36B5-4042-BDC1-5052E93A9A8A}">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C14" authorId="0" shapeId="0" xr:uid="{E9035B28-F409-45D3-9ABB-B25DC153D680}">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D14" authorId="0" shapeId="0" xr:uid="{842FCA20-10AC-45D8-BFFA-E143AB143E82}">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E14" authorId="0" shapeId="0" xr:uid="{7741CE75-95F1-4638-93E4-F0E8BC5FF9C0}">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F14" authorId="0" shapeId="0" xr:uid="{1D1A798E-E9FE-47D4-BE62-1575FA4E8C39}">
      <text>
        <r>
          <rPr>
            <b/>
            <sz val="10"/>
            <color indexed="81"/>
            <rFont val="Arial"/>
            <family val="2"/>
          </rPr>
          <t xml:space="preserve">Explanation:
</t>
        </r>
        <r>
          <rPr>
            <sz val="10"/>
            <color indexed="81"/>
            <rFont val="Arial"/>
            <family val="2"/>
          </rPr>
          <t xml:space="preserve">
This will auto-calculate based  on the numbers you have entered for each item. </t>
        </r>
      </text>
    </comment>
    <comment ref="G14" authorId="0" shapeId="0" xr:uid="{FA65B40A-50B7-4871-BE1A-BA39A5AFD9BD}">
      <text>
        <r>
          <rPr>
            <b/>
            <sz val="10"/>
            <color indexed="81"/>
            <rFont val="Arial"/>
            <family val="2"/>
          </rPr>
          <t xml:space="preserve">Explanation:
</t>
        </r>
        <r>
          <rPr>
            <sz val="10"/>
            <color indexed="81"/>
            <rFont val="Arial"/>
            <family val="2"/>
          </rPr>
          <t>This is based on an average of 30 days per month, and is calculated by dividing your total sales volumes by 30.</t>
        </r>
      </text>
    </comment>
    <comment ref="A15" authorId="0" shapeId="0" xr:uid="{E187B51D-6564-421F-9EC8-38E920A02043}">
      <text>
        <r>
          <rPr>
            <b/>
            <sz val="10"/>
            <color indexed="81"/>
            <rFont val="Arial"/>
            <family val="2"/>
          </rPr>
          <t xml:space="preserve">Explanation:
</t>
        </r>
        <r>
          <rPr>
            <sz val="10"/>
            <color indexed="81"/>
            <rFont val="Arial"/>
            <family val="2"/>
          </rPr>
          <t>Month 1 will be the starting month that you selected above in Cell D11.</t>
        </r>
      </text>
    </comment>
    <comment ref="F30" authorId="0" shapeId="0" xr:uid="{13E88D49-2B61-4CA8-BBA8-E672F75B602A}">
      <text>
        <r>
          <rPr>
            <b/>
            <sz val="10"/>
            <color indexed="81"/>
            <rFont val="Arial"/>
            <family val="2"/>
          </rPr>
          <t xml:space="preserve">Explanation:
</t>
        </r>
        <r>
          <rPr>
            <sz val="10"/>
            <color indexed="81"/>
            <rFont val="Arial"/>
            <family val="2"/>
          </rPr>
          <t xml:space="preserve">
These totals will automatically pull across into your Cash Flow Forecast.</t>
        </r>
      </text>
    </comment>
    <comment ref="G30" authorId="0" shapeId="0" xr:uid="{96D19EF0-4E10-4C94-AEEC-0FEF15AD1A0C}">
      <text>
        <r>
          <rPr>
            <b/>
            <sz val="10"/>
            <color indexed="81"/>
            <rFont val="Arial"/>
            <family val="2"/>
          </rPr>
          <t xml:space="preserve">Explanation:
</t>
        </r>
        <r>
          <rPr>
            <sz val="10"/>
            <color indexed="81"/>
            <rFont val="Arial"/>
            <family val="2"/>
          </rPr>
          <t>This is based on an average of 30 days per month, and is calculated by dividing your total sales values by 30.</t>
        </r>
      </text>
    </comment>
    <comment ref="A31" authorId="0" shapeId="0" xr:uid="{84E35816-4D7C-4FB0-9336-A7CFC7EF5718}">
      <text>
        <r>
          <rPr>
            <b/>
            <sz val="10"/>
            <color indexed="81"/>
            <rFont val="Arial"/>
            <family val="2"/>
          </rPr>
          <t xml:space="preserve">Explanation:
</t>
        </r>
        <r>
          <rPr>
            <sz val="10"/>
            <color indexed="81"/>
            <rFont val="Arial"/>
            <family val="2"/>
          </rPr>
          <t>Month 1 will be the starting month that you selected above in Cell D11.</t>
        </r>
      </text>
    </comment>
    <comment ref="F45" authorId="0" shapeId="0" xr:uid="{6F6786EC-6766-4B32-BCD5-BE1B2CF378D9}">
      <text>
        <r>
          <rPr>
            <b/>
            <sz val="10"/>
            <color indexed="81"/>
            <rFont val="Arial"/>
            <family val="2"/>
          </rPr>
          <t xml:space="preserve">Explanation:
</t>
        </r>
        <r>
          <rPr>
            <sz val="10"/>
            <color indexed="81"/>
            <rFont val="Arial"/>
            <family val="2"/>
          </rPr>
          <t xml:space="preserve">
These totals will automatically pull across into your Cash Flow Forecast.</t>
        </r>
      </text>
    </comment>
    <comment ref="G45" authorId="0" shapeId="0" xr:uid="{43F4C99B-B85A-4932-86F0-41DE6692F9CB}">
      <text>
        <r>
          <rPr>
            <b/>
            <sz val="10"/>
            <color indexed="81"/>
            <rFont val="Arial"/>
            <family val="2"/>
          </rPr>
          <t xml:space="preserve">Explanation:
</t>
        </r>
        <r>
          <rPr>
            <sz val="10"/>
            <color indexed="81"/>
            <rFont val="Arial"/>
            <family val="2"/>
          </rPr>
          <t>This is based on an average of 30 days per month, and is calculated by dividing your total cost of sales by 30.</t>
        </r>
      </text>
    </comment>
    <comment ref="A46" authorId="0" shapeId="0" xr:uid="{B77CFDC4-488A-4F8F-93C8-B2C4391694BF}">
      <text>
        <r>
          <rPr>
            <b/>
            <sz val="10"/>
            <color indexed="81"/>
            <rFont val="Arial"/>
            <family val="2"/>
          </rPr>
          <t xml:space="preserve">Explanation:
</t>
        </r>
        <r>
          <rPr>
            <sz val="10"/>
            <color indexed="81"/>
            <rFont val="Arial"/>
            <family val="2"/>
          </rPr>
          <t>Month 1 will be the starting month that you selected above in Cell D11.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Jane Cormack</author>
    <author>Shivain Mehta</author>
  </authors>
  <commentList>
    <comment ref="A9" authorId="0" shapeId="0" xr:uid="{C6E1AEAF-D802-487F-8E03-2F5D74B061C2}">
      <text>
        <r>
          <rPr>
            <b/>
            <sz val="10"/>
            <color indexed="81"/>
            <rFont val="Arial"/>
            <family val="2"/>
          </rPr>
          <t>Explanation:</t>
        </r>
        <r>
          <rPr>
            <sz val="10"/>
            <color indexed="81"/>
            <rFont val="Arial"/>
            <family val="2"/>
          </rPr>
          <t xml:space="preserve">
Your forecast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A12" authorId="0" shapeId="0" xr:uid="{9079C3E1-7DA4-482C-BDD9-A17D29D900E5}">
      <text>
        <r>
          <rPr>
            <b/>
            <sz val="10"/>
            <color indexed="81"/>
            <rFont val="Arial"/>
            <family val="2"/>
          </rPr>
          <t>Explanation</t>
        </r>
        <r>
          <rPr>
            <sz val="10"/>
            <color indexed="81"/>
            <rFont val="Arial"/>
            <family val="2"/>
          </rPr>
          <t xml:space="preserve">
This is where you list any money that you have coming in to your business such as product or service sales, equity or other investments and your Start Up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B12" authorId="0" shapeId="0" xr:uid="{0B190373-7805-48BE-B4D6-96386A6A907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C12" authorId="0" shapeId="0" xr:uid="{FECA3588-6080-4220-8B80-70E8F14D8690}">
      <text>
        <r>
          <rPr>
            <b/>
            <sz val="10"/>
            <color indexed="81"/>
            <rFont val="Arial"/>
            <family val="2"/>
          </rPr>
          <t>Explanation:</t>
        </r>
        <r>
          <rPr>
            <sz val="10"/>
            <color indexed="81"/>
            <rFont val="Arial"/>
            <family val="2"/>
          </rPr>
          <t xml:space="preserve">
Enter any money that you have prior to starting your 12-month forecast in this column. Leave it blank if this does not apply to some/any of your items.</t>
        </r>
      </text>
    </comment>
    <comment ref="P12" authorId="0" shapeId="0" xr:uid="{71320CAF-F51A-401A-B3F0-BB2FE45C4419}">
      <text>
        <r>
          <rPr>
            <b/>
            <sz val="10"/>
            <color indexed="81"/>
            <rFont val="Arial"/>
            <family val="2"/>
          </rPr>
          <t>Explanation:</t>
        </r>
        <r>
          <rPr>
            <sz val="10"/>
            <color indexed="81"/>
            <rFont val="Arial"/>
            <family val="2"/>
          </rPr>
          <t xml:space="preserve">
This column will give you the 12-month total for each of your cash in-flows.</t>
        </r>
      </text>
    </comment>
    <comment ref="A13" authorId="0" shapeId="0" xr:uid="{BEE2A04F-3D1F-4440-A738-F3E77F46EA3D}">
      <text>
        <r>
          <rPr>
            <b/>
            <sz val="10"/>
            <color indexed="81"/>
            <rFont val="Arial"/>
            <family val="2"/>
          </rPr>
          <t xml:space="preserve">Explanation:
</t>
        </r>
        <r>
          <rPr>
            <sz val="10"/>
            <color indexed="81"/>
            <rFont val="Arial"/>
            <family val="2"/>
          </rPr>
          <t>This is value of the sales you anticipate making in the next 12-months.
This row will auto-populate based on the figures you entered in the 'Sales Assumption' tab so there is no need to update these cells.</t>
        </r>
      </text>
    </comment>
    <comment ref="D13" authorId="0" shapeId="0" xr:uid="{522632A2-437D-4566-A1A4-34AD3ED5410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G13" authorId="0" shapeId="0" xr:uid="{074568DE-096A-42E5-B48E-14F2A6900B7F}">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H13" authorId="0" shapeId="0" xr:uid="{7862E929-D100-4E4C-984C-24E9D37F804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13" authorId="0" shapeId="0" xr:uid="{C1449E72-4BC7-4AC2-98C1-7533B5A65FB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13" authorId="0" shapeId="0" xr:uid="{631FF636-0D25-423F-BD00-FE03DABDCADF}">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13" authorId="0" shapeId="0" xr:uid="{B448FFC7-F729-4184-95A0-A8CA4EA37344}">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13" authorId="0" shapeId="0" xr:uid="{FBB9E370-5C4A-44C5-95DF-BF58F664268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13" authorId="0" shapeId="0" xr:uid="{A2F3CBED-E959-4ED2-BA2C-8125839CF68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13" authorId="0" shapeId="0" xr:uid="{90078ECF-CC13-44E9-BDC5-2829BC955D35}">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13" authorId="0" shapeId="0" xr:uid="{F4533DCB-2477-477C-BE25-A6F9294389D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A15" authorId="0" shapeId="0" xr:uid="{BCFB5877-ED54-4B2D-830B-84FD0E7FAACE}">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A16" authorId="0" shapeId="0" xr:uid="{092130FF-D0F4-4A32-B5CB-C2A181D0244E}">
      <text>
        <r>
          <rPr>
            <b/>
            <sz val="10"/>
            <color indexed="81"/>
            <rFont val="Arial"/>
            <family val="2"/>
          </rPr>
          <t xml:space="preserve">Explanation:
</t>
        </r>
        <r>
          <rPr>
            <sz val="10"/>
            <color indexed="81"/>
            <rFont val="Arial"/>
            <family val="2"/>
          </rPr>
          <t xml:space="preserve">
An asset is an item or resource with value that you own and control and which has the potential to help you generate cash flow, reduce expenses or improve your sales in the future. 
For example, this could be a vehicle, equipment or raw stock that you have purchased to produce your goods and/or services. 
Please note, in order to balance this source of revenue, it will also be automatically reflected in the cash out-flows section of your cash flow forecast down below. That's because any value coming into the business has to have come out of somewhere.</t>
        </r>
      </text>
    </comment>
    <comment ref="A17" authorId="0" shapeId="0" xr:uid="{30D9AABE-DBE5-4345-961E-E5EDB9EE508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A18" authorId="0" shapeId="0" xr:uid="{EFAC34DB-4D17-4736-BBCA-60A2EDECAED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A19" authorId="0" shapeId="0" xr:uid="{98AF2BA5-5482-4CA6-8EE8-35A9842C441A}">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A20" authorId="0" shapeId="0" xr:uid="{1B70B4BA-034E-410B-A767-FC5F9683D408}">
      <text>
        <r>
          <rPr>
            <b/>
            <sz val="10"/>
            <color indexed="81"/>
            <rFont val="Arial"/>
            <family val="2"/>
          </rPr>
          <t>Explanation:</t>
        </r>
        <r>
          <rPr>
            <sz val="10"/>
            <color indexed="81"/>
            <rFont val="Arial"/>
            <family val="2"/>
          </rPr>
          <t xml:space="preserve">
Your total cash in-flow is made up of all your individual sources of revenue added together.</t>
        </r>
      </text>
    </comment>
    <comment ref="A23" authorId="0" shapeId="0" xr:uid="{DC2DB72B-8236-4D57-9F9C-D47740DD0D9C}">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B23" authorId="0" shapeId="0" xr:uid="{3085524B-F610-4011-B23E-5F8D7BC0358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C23" authorId="0" shapeId="0" xr:uid="{A24D266A-E63A-43D5-A4D8-A0E5EACD3223}">
      <text>
        <r>
          <rPr>
            <b/>
            <sz val="10"/>
            <color indexed="81"/>
            <rFont val="Arial"/>
            <family val="2"/>
          </rPr>
          <t>Explanation:</t>
        </r>
        <r>
          <rPr>
            <sz val="10"/>
            <color indexed="81"/>
            <rFont val="Arial"/>
            <family val="2"/>
          </rPr>
          <t xml:space="preserve">
Enter any expenses that you have prior to starting your 12-month forecast in this column. Leave it blank if this does not apply to some/any of your items.</t>
        </r>
      </text>
    </comment>
    <comment ref="P23" authorId="0" shapeId="0" xr:uid="{A79C3D24-D8DF-4B77-BBC8-2FECE1BDAA41}">
      <text>
        <r>
          <rPr>
            <b/>
            <sz val="10"/>
            <color indexed="81"/>
            <rFont val="Arial"/>
            <family val="2"/>
          </rPr>
          <t>Explanation:</t>
        </r>
        <r>
          <rPr>
            <sz val="10"/>
            <color indexed="81"/>
            <rFont val="Arial"/>
            <family val="2"/>
          </rPr>
          <t xml:space="preserve">
This column will give you the 12-month total for each of your cash out-flows.</t>
        </r>
      </text>
    </comment>
    <comment ref="A24" authorId="0" shapeId="0" xr:uid="{89483B91-F89F-4651-A824-930EA54573A9}">
      <text>
        <r>
          <rPr>
            <b/>
            <sz val="10"/>
            <color indexed="81"/>
            <rFont val="Arial"/>
            <family val="2"/>
          </rPr>
          <t xml:space="preserve">Explanation:
</t>
        </r>
        <r>
          <rPr>
            <sz val="10"/>
            <color indexed="81"/>
            <rFont val="Arial"/>
            <family val="2"/>
          </rPr>
          <t xml:space="preserve">
This is costs you expect to incur in order to produce all of your anticipated sales for the next 12-months. 
This row will auto-populate based on the figures you entered in the 'Sales Assumption' tab so there is no need to update these cells.</t>
        </r>
      </text>
    </comment>
    <comment ref="D24" authorId="0" shapeId="0" xr:uid="{716569BF-ABF7-4E89-9BD3-CB78DDB05D74}">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E24" authorId="1" shapeId="0" xr:uid="{1AEE4436-61D6-4BF7-9BCF-297C6BD94B65}">
      <text>
        <r>
          <rPr>
            <b/>
            <sz val="9"/>
            <color indexed="81"/>
            <rFont val="Tahoma"/>
            <family val="2"/>
          </rPr>
          <t xml:space="preserve">Explanation:
</t>
        </r>
        <r>
          <rPr>
            <sz val="9"/>
            <color indexed="81"/>
            <rFont val="Tahoma"/>
            <family val="2"/>
          </rPr>
          <t>This row will auto-populate based on the figures you entered in the 'Sales Assumption' tab so there is no need to update these cells.</t>
        </r>
        <r>
          <rPr>
            <sz val="9"/>
            <color indexed="81"/>
            <rFont val="Tahoma"/>
            <family val="2"/>
          </rPr>
          <t xml:space="preserve">
</t>
        </r>
      </text>
    </comment>
    <comment ref="F24" authorId="1" shapeId="0" xr:uid="{E241E071-91E5-4439-BC98-C8DE2105D3D7}">
      <text>
        <r>
          <rPr>
            <b/>
            <sz val="9"/>
            <color indexed="81"/>
            <rFont val="Tahoma"/>
            <family val="2"/>
          </rPr>
          <t xml:space="preserve">Explanation:
</t>
        </r>
        <r>
          <rPr>
            <sz val="9"/>
            <color indexed="81"/>
            <rFont val="Tahoma"/>
            <family val="2"/>
          </rPr>
          <t xml:space="preserve">This row will auto-populate based on the figures you entered in the 'Sales Assumption' tab so there is no need to update these cells.
</t>
        </r>
      </text>
    </comment>
    <comment ref="G24" authorId="0" shapeId="0" xr:uid="{4F4F9668-AFDC-45BD-AACB-F7910C72200A}">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H24" authorId="0" shapeId="0" xr:uid="{2083DC86-0E9E-43ED-A8B7-CE9BCF1657EE}">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24" authorId="0" shapeId="0" xr:uid="{6A58A467-4A35-4575-9A45-E66526B33371}">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24" authorId="0" shapeId="0" xr:uid="{758A94E4-D258-499C-9FD2-1DA49B46D4E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24" authorId="0" shapeId="0" xr:uid="{D20F9077-9E91-4DF9-8AE0-2E32D06C3FA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24" authorId="0" shapeId="0" xr:uid="{8128AACA-722E-4A93-9EE0-F5A705B303A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24" authorId="0" shapeId="0" xr:uid="{E288C1FB-D16D-4390-86FF-66DF5ACE568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24" authorId="0" shapeId="0" xr:uid="{85229EF9-D7BB-4E17-9F5A-C44FC93FCB7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24" authorId="0" shapeId="0" xr:uid="{405CFE5B-85BC-4BCD-89AF-195A31185CD6}">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A25" authorId="0" shapeId="0" xr:uid="{0F21CB86-6D60-43ED-9DF8-8812B22C994B}">
      <text>
        <r>
          <rPr>
            <b/>
            <sz val="10"/>
            <color indexed="81"/>
            <rFont val="Arial"/>
            <family val="2"/>
          </rPr>
          <t>Explanation:</t>
        </r>
        <r>
          <rPr>
            <sz val="10"/>
            <color indexed="81"/>
            <rFont val="Arial"/>
            <family val="2"/>
          </rPr>
          <t xml:space="preserve">
Any assets or resources with value that you own and control and have the potential to help you generate cash flow, reduce expenses or improve your sales in the future need to be reflected in both your cash in-flows and cash-out flows. 
The first cell in this row (highlighted in green) is automatically populated based on what you entered in the cash in-flows section above. </t>
        </r>
      </text>
    </comment>
    <comment ref="C25" authorId="0" shapeId="0" xr:uid="{D51B8138-D387-42A3-AC69-7E05258979A8}">
      <text>
        <r>
          <rPr>
            <b/>
            <sz val="10"/>
            <color indexed="81"/>
            <rFont val="Arial"/>
            <family val="2"/>
          </rPr>
          <t xml:space="preserve">Explanation:
</t>
        </r>
        <r>
          <rPr>
            <sz val="10"/>
            <color indexed="81"/>
            <rFont val="Arial"/>
            <family val="2"/>
          </rPr>
          <t>This is automatically populated based on the total amount of existing assets you declared above in order to balance your books.</t>
        </r>
      </text>
    </comment>
    <comment ref="A26" authorId="0" shapeId="0" xr:uid="{371EE41F-3C2F-46F0-BF72-BCB36FDCEEBD}">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 do you incur to do this each month?</t>
        </r>
      </text>
    </comment>
    <comment ref="A27" authorId="0" shapeId="0" xr:uid="{EA381B19-9E87-424F-8D53-FEA546574086}">
      <text>
        <r>
          <rPr>
            <b/>
            <sz val="10"/>
            <color indexed="81"/>
            <rFont val="Arial"/>
            <family val="2"/>
          </rPr>
          <t>Explanation:</t>
        </r>
        <r>
          <rPr>
            <sz val="10"/>
            <color indexed="81"/>
            <rFont val="Arial"/>
            <family val="2"/>
          </rPr>
          <t xml:space="preserve">
If you have a business premises or work from a home office, then it is likely that you are or will in future have to pay business rates to your local council.
Check with your Local Authority if you're not sure.</t>
        </r>
      </text>
    </comment>
    <comment ref="A28" authorId="0" shapeId="0" xr:uid="{15C2FC07-F171-433D-98F8-F0CF66B32FB5}">
      <text>
        <r>
          <rPr>
            <b/>
            <sz val="10"/>
            <color indexed="81"/>
            <rFont val="Arial"/>
            <family val="2"/>
          </rPr>
          <t xml:space="preserve">Explanation:
</t>
        </r>
        <r>
          <rPr>
            <sz val="10"/>
            <color indexed="81"/>
            <rFont val="Arial"/>
            <family val="2"/>
          </rPr>
          <t>You can group all of your utilities together into one monthly line item. 
This might include things like your gas, electricity or water payments you make for your business. 
If you work from your home office, you may be entitled to charge a portion of your utilities expenses against the business.</t>
        </r>
      </text>
    </comment>
    <comment ref="A29" authorId="0" shapeId="0" xr:uid="{F612C1F6-09E3-41A7-BB33-D97EDACBF5F7}">
      <text>
        <r>
          <rPr>
            <b/>
            <sz val="10"/>
            <color indexed="81"/>
            <rFont val="Arial"/>
            <family val="2"/>
          </rPr>
          <t xml:space="preserve">Explanation:
</t>
        </r>
        <r>
          <rPr>
            <sz val="10"/>
            <color indexed="81"/>
            <rFont val="Arial"/>
            <family val="2"/>
          </rPr>
          <t>If you haven't already, it is important to consider business insurance to cover you for any range of circumstances that may emerge that are out of your control.
This could be anything from premises, stock or equipment insurance to personal or employee liability insurance.</t>
        </r>
      </text>
    </comment>
    <comment ref="A30" authorId="0" shapeId="0" xr:uid="{8ADD39A5-9958-4FB2-A462-376434A0CF74}">
      <text>
        <r>
          <rPr>
            <b/>
            <sz val="10"/>
            <color indexed="81"/>
            <rFont val="Arial"/>
            <family val="2"/>
          </rPr>
          <t xml:space="preserve">Explanation:
</t>
        </r>
        <r>
          <rPr>
            <sz val="10"/>
            <color indexed="81"/>
            <rFont val="Arial"/>
            <family val="2"/>
          </rPr>
          <t xml:space="preserve">
Telephone and internet access is likely to be essential for almost every business type. 
Think about all the costs you currently incur or will incur in the next 12-months for this line item across your business, including the cost for each individual staff member if relevant.</t>
        </r>
      </text>
    </comment>
    <comment ref="A31" authorId="0" shapeId="0" xr:uid="{66A4743D-03FE-4428-A920-0696DBBD6FAC}">
      <text>
        <r>
          <rPr>
            <b/>
            <sz val="10"/>
            <color indexed="81"/>
            <rFont val="Arial"/>
            <family val="2"/>
          </rPr>
          <t xml:space="preserve">Explanation:
</t>
        </r>
        <r>
          <rPr>
            <sz val="10"/>
            <color indexed="81"/>
            <rFont val="Arial"/>
            <family val="2"/>
          </rPr>
          <t xml:space="preserve">Think about what you have detailed in your business plan. What are the regular marketing and advertising costs that you incur to promote your business and drive sales? </t>
        </r>
      </text>
    </comment>
    <comment ref="A32" authorId="0" shapeId="0" xr:uid="{78DF3DE5-2615-4E10-B380-44E7C1C55291}">
      <text>
        <r>
          <rPr>
            <b/>
            <sz val="10"/>
            <color indexed="81"/>
            <rFont val="Arial"/>
            <family val="2"/>
          </rPr>
          <t xml:space="preserve">Explanation:
</t>
        </r>
        <r>
          <rPr>
            <sz val="10"/>
            <color indexed="81"/>
            <rFont val="Arial"/>
            <family val="2"/>
          </rPr>
          <t>If you use a vehicle to operate your business, how much do you spend each month on fuel, insurance, registration, repairs?</t>
        </r>
      </text>
    </comment>
    <comment ref="A33" authorId="0" shapeId="0" xr:uid="{4977FEE9-1181-4702-89DB-6F612B8146BF}">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A34" authorId="0" shapeId="0" xr:uid="{34ADA500-4A2F-4819-8F1E-93F5E5507C69}">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t>
        </r>
      </text>
    </comment>
    <comment ref="A35" authorId="0" shapeId="0" xr:uid="{6F512CF0-E2C8-4225-9F59-A115913EF3EF}">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A36" authorId="0" shapeId="0" xr:uid="{64C8445E-5827-467B-BAD4-2C7339D6D3AB}">
      <text>
        <r>
          <rPr>
            <b/>
            <sz val="10"/>
            <color indexed="81"/>
            <rFont val="Arial"/>
            <family val="2"/>
          </rPr>
          <t xml:space="preserve">Explanation:
</t>
        </r>
        <r>
          <rPr>
            <sz val="10"/>
            <color indexed="81"/>
            <rFont val="Arial"/>
            <family val="2"/>
          </rPr>
          <t>Think about any professional services you need to use in order to manage your business. This might be on a retainer or ad-hoc basis.
For example, a lawyer, accountant, designer or marketing consultant.</t>
        </r>
      </text>
    </comment>
    <comment ref="A37" authorId="0" shapeId="0" xr:uid="{C9A63A13-266D-4D35-8459-4BFE5A4074BD}">
      <text>
        <r>
          <rPr>
            <b/>
            <sz val="10"/>
            <color indexed="81"/>
            <rFont val="Arial"/>
            <family val="2"/>
          </rPr>
          <t>Explanation:</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t>
        </r>
        <r>
          <rPr>
            <i/>
            <sz val="10"/>
            <color indexed="81"/>
            <rFont val="Arial"/>
            <family val="2"/>
          </rPr>
          <t>'Your monthly balance'.</t>
        </r>
        <r>
          <rPr>
            <sz val="10"/>
            <color indexed="81"/>
            <rFont val="Arial"/>
            <family val="2"/>
          </rPr>
          <t xml:space="preserve">
If you haven't completed your PSB yet, then this will remain blank until you do.</t>
        </r>
        <r>
          <rPr>
            <sz val="9"/>
            <color indexed="81"/>
            <rFont val="Tahoma"/>
            <family val="2"/>
          </rPr>
          <t xml:space="preserve">
</t>
        </r>
      </text>
    </comment>
    <comment ref="D37" authorId="0" shapeId="0" xr:uid="{0EC6553D-C8FC-40E9-9519-7A7C706FDF65}">
      <text>
        <r>
          <rPr>
            <b/>
            <sz val="10"/>
            <color indexed="81"/>
            <rFont val="Arial"/>
            <family val="2"/>
          </rPr>
          <t xml:space="preserve">Explanation:
</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'Your monthly balance'.
If you haven't completed your Personal Survival Budget yet, then this will remain blank until you do.</t>
        </r>
      </text>
    </comment>
    <comment ref="A38" authorId="0" shapeId="0" xr:uid="{B0C37146-113E-4C96-B324-5E5B068A651F}">
      <text>
        <r>
          <rPr>
            <b/>
            <sz val="10"/>
            <color indexed="81"/>
            <rFont val="Arial"/>
            <family val="2"/>
          </rPr>
          <t xml:space="preserve">Explanation:
</t>
        </r>
        <r>
          <rPr>
            <sz val="10"/>
            <color indexed="81"/>
            <rFont val="Arial"/>
            <family val="2"/>
          </rPr>
          <t>This is for any additional money you would like to take from the business as your salary, above and beyond your Personal Survival Budget (PSB) needs. 
For example, if your PSB is currently in surplus (you already have enough money to meet your personal expenses) but you would like to take a further £200 for yourself from the business each month, then this should be added in here.</t>
        </r>
      </text>
    </comment>
    <comment ref="A39" authorId="0" shapeId="0" xr:uid="{59D00D9F-AF57-4EFC-ABB1-B56CF170A41E}">
      <text>
        <r>
          <rPr>
            <b/>
            <sz val="10"/>
            <color indexed="81"/>
            <rFont val="Arial"/>
            <family val="2"/>
          </rPr>
          <t xml:space="preserve">Explanation:
</t>
        </r>
        <r>
          <rPr>
            <sz val="10"/>
            <color indexed="81"/>
            <rFont val="Arial"/>
            <family val="2"/>
          </rPr>
          <t xml:space="preserve">
If you hire staff, whether full time or part time, then this is where you can reflect the amount of money you spend each month on staff salaries, national insurance contributions and staff pensions etc.</t>
        </r>
      </text>
    </comment>
    <comment ref="A40" authorId="0" shapeId="0" xr:uid="{F341D5E6-7474-4DB1-9720-6A00A4EB35D1}">
      <text>
        <r>
          <rPr>
            <b/>
            <sz val="10"/>
            <color indexed="81"/>
            <rFont val="Arial"/>
            <family val="2"/>
          </rPr>
          <t xml:space="preserve">Explanation:
</t>
        </r>
        <r>
          <rPr>
            <sz val="10"/>
            <color indexed="81"/>
            <rFont val="Arial"/>
            <family val="2"/>
          </rPr>
          <t>This should be the monthly amount you pay for your Start Up Loan.</t>
        </r>
        <r>
          <rPr>
            <sz val="9"/>
            <color indexed="81"/>
            <rFont val="Tahoma"/>
            <family val="2"/>
          </rPr>
          <t xml:space="preserve">
</t>
        </r>
      </text>
    </comment>
    <comment ref="A42" authorId="0" shapeId="0" xr:uid="{217FEA40-C6AD-4859-8278-9B36477016DD}">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A43" authorId="0" shapeId="0" xr:uid="{9010957D-D25C-42D5-BA81-0CA55768110B}">
      <text>
        <r>
          <rPr>
            <b/>
            <sz val="10"/>
            <color indexed="81"/>
            <rFont val="Arial"/>
            <family val="2"/>
          </rPr>
          <t>Explanation:</t>
        </r>
        <r>
          <rPr>
            <sz val="10"/>
            <color indexed="81"/>
            <rFont val="Arial"/>
            <family val="2"/>
          </rPr>
          <t xml:space="preserve">
Your total cash out-flow is made up of all your expenses added together.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0" authorId="0" shapeId="0" xr:uid="{F99E379C-425D-4B8F-B97D-553260B6C58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xr:uid="{4A71803B-CFD6-4BB8-9930-0682839DB8C7}">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xr:uid="{63553024-3F2E-4A02-9B36-46ECA62C3C7A}">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xr:uid="{BF2DC657-FF9E-443B-A62A-E9CCE329C259}">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xr:uid="{3D37BCD1-2A48-48B5-81EB-FD46D6FB684E}">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xr:uid="{1BF773F1-6020-4021-ADC2-47CF451103F9}">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xr:uid="{075FBA69-E56D-494A-BDB4-983031586996}">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xr:uid="{77782246-ADE7-484D-8724-A6ED56110DF3}">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xr:uid="{E7968090-1931-4788-BA75-4F2719A0819F}">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xr:uid="{76C36CF4-34C3-4102-B5E8-99737935A932}">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xr:uid="{C0DB96BA-ACEE-4C10-AFD1-B8F967D7600A}">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xr:uid="{97765826-D4B6-4959-A64E-97525955D3AA}">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xr:uid="{E19CD1FB-1EBB-4D36-8F8F-88A18CC1EC2F}">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xr:uid="{5C48C2DB-4A97-4217-9FEC-47A5A453239B}">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xr:uid="{CE6C3E9D-540A-4AA2-B30E-2F802F130BC5}">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xr:uid="{3AAE7F5E-E48C-4D74-97D8-2E77731C00BC}">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xr:uid="{77ECE493-8B83-4A2C-95FF-FB1FE5AF5471}">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xr:uid="{D279F9B1-1717-4286-93BF-3436BC3121A8}">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xr:uid="{0359CD7D-C0E9-4B99-9D72-DCEF70DFCE7E}">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xr:uid="{0AA628D8-63FB-4422-8EBC-C7B241CCE347}">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xr:uid="{4C30AF97-7482-4C99-A606-267DD63D658E}">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xr:uid="{7270B963-2CD6-479A-9669-6C62725F06D8}">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xr:uid="{8C91B269-DC30-4483-8621-D552ABE00E0B}">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xr:uid="{982403DD-8040-42A5-BC38-A512EC782D9D}">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xr:uid="{7A54D92F-121F-4803-AFBF-88BB76A52EFC}">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xr:uid="{0DBEC04C-96D9-4A78-A9AD-1662B62B0722}">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xr:uid="{E25E5010-BEF4-4663-B8DA-D9ED71F908FC}">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xr:uid="{D3C5F621-6BBE-4A5B-866C-1EECA95BBA17}">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xr:uid="{CD2ACEDD-1CB1-4384-A21C-1BC13190580D}">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xr:uid="{3344F24B-C003-4747-A0B5-6FA7A6CE41E9}">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xr:uid="{852C88E8-3D1C-4092-885B-EDFEB0C91CD4}">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xr:uid="{B62C8B10-0C83-4D63-89D8-C29A0567BA0F}">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xr:uid="{8B42C1FC-6F81-4532-BE3F-D0851A5A6C8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xr:uid="{1AC340ED-D8F8-491B-8AF8-986E210C1027}">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xr:uid="{9304A41E-4EB8-452E-B4EB-CFCCC149B72C}">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xr:uid="{951C2A9B-CE54-4232-8850-D92C01C3C6B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xr:uid="{A25B0B57-7DE6-4465-A58C-5CABC49D69BA}">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xr:uid="{2DDE1CA5-6D7B-4C26-9BC5-E52EB1E91D33}">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xr:uid="{FF176BD5-2F31-497B-8833-3659CAC6C876}">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xr:uid="{BC94FCD7-6FDC-49EA-8F1A-0265B127A398}">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xr:uid="{9FBFF352-5EBC-487C-8CBF-60583F4C7E31}">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xr:uid="{74881F7C-3959-4020-8312-B65D0C54DC48}">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xr:uid="{5B284BE5-B315-4FCE-99CF-5F7E004172C1}">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sharedStrings.xml><?xml version="1.0" encoding="utf-8"?>
<sst xmlns="http://schemas.openxmlformats.org/spreadsheetml/2006/main" count="241" uniqueCount="144">
  <si>
    <t>January</t>
  </si>
  <si>
    <t>February</t>
  </si>
  <si>
    <t>March</t>
  </si>
  <si>
    <t>April</t>
  </si>
  <si>
    <t>May</t>
  </si>
  <si>
    <t>June</t>
  </si>
  <si>
    <t>July</t>
  </si>
  <si>
    <t>August</t>
  </si>
  <si>
    <t>September</t>
  </si>
  <si>
    <t>October</t>
  </si>
  <si>
    <t>November</t>
  </si>
  <si>
    <t>December</t>
  </si>
  <si>
    <t>ACTUAL CASH FLOWS: SIX-MONTHS</t>
  </si>
  <si>
    <t>Enter your full name</t>
  </si>
  <si>
    <t>Key:</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</si>
  <si>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</si>
  <si>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</si>
  <si>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</si>
  <si>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</si>
  <si>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</si>
  <si>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</si>
  <si>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</si>
  <si>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</si>
  <si>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</si>
  <si>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</si>
  <si>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</si>
  <si>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</si>
  <si>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</si>
  <si>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</si>
  <si>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</si>
  <si>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</si>
  <si>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</si>
  <si>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</si>
  <si>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</si>
  <si>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</si>
  <si>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</si>
  <si>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</si>
  <si>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</si>
  <si>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</si>
  <si>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</si>
  <si>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</si>
  <si>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</si>
  <si>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</si>
  <si>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</si>
  <si>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</si>
  <si>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</si>
  <si>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</si>
  <si>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</si>
  <si>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</si>
  <si>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</si>
  <si>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</si>
  <si>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</si>
  <si>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</si>
  <si>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</si>
  <si>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</si>
  <si>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</si>
  <si>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t>
  </si>
  <si>
    <t>Excel Tips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</si>
  <si>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</si>
  <si>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</si>
  <si>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</si>
  <si>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</si>
  <si>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</si>
  <si>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</si>
  <si>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</si>
  <si>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</si>
  <si>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</si>
  <si>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</si>
  <si>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</si>
  <si>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</si>
  <si>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</si>
  <si>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</si>
  <si>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</si>
  <si>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</si>
  <si>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</si>
  <si>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</si>
  <si>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</si>
  <si>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</si>
  <si>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</si>
  <si>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</si>
  <si>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</si>
  <si>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Personal income</t>
  </si>
  <si>
    <t>Monthly net income (£)</t>
  </si>
  <si>
    <t>Annual net income (£)</t>
  </si>
  <si>
    <t>Employment (net income)</t>
  </si>
  <si>
    <t>Benefits payments</t>
  </si>
  <si>
    <t>Total income across all sources:</t>
  </si>
  <si>
    <t>Personal expenses</t>
  </si>
  <si>
    <t>Monthly net expenses (£)</t>
  </si>
  <si>
    <t>Annual net expenses (£)</t>
  </si>
  <si>
    <t>Rent or mortgage payments</t>
  </si>
  <si>
    <t>Council tax</t>
  </si>
  <si>
    <t>Utilities</t>
  </si>
  <si>
    <t>Phone and internet</t>
  </si>
  <si>
    <t>TV Licence</t>
  </si>
  <si>
    <t>Personal and property insurance</t>
  </si>
  <si>
    <t>Grocery shopping</t>
  </si>
  <si>
    <t>Transport costs</t>
  </si>
  <si>
    <t>Car tax and insurance</t>
  </si>
  <si>
    <t>Subscriptions</t>
  </si>
  <si>
    <t>Clothing</t>
  </si>
  <si>
    <t>Leisure and entertainment</t>
  </si>
  <si>
    <t>Money put into savings</t>
  </si>
  <si>
    <t>Credit commitments (loans, credit cards etc)</t>
  </si>
  <si>
    <t>Total expenses across all areas:</t>
  </si>
  <si>
    <t>YOUR MONTHLY BALANCE</t>
  </si>
  <si>
    <t>YOUR ANNUAL BALANCE</t>
  </si>
  <si>
    <t>1. Product breakdown</t>
  </si>
  <si>
    <t>Product / Service 1</t>
  </si>
  <si>
    <t>Product / Service 2</t>
  </si>
  <si>
    <t>Product / Service 3</t>
  </si>
  <si>
    <t>Product / Service 4</t>
  </si>
  <si>
    <t>Worked Example</t>
  </si>
  <si>
    <t>Product / Service name</t>
  </si>
  <si>
    <t>T-Shirts</t>
  </si>
  <si>
    <t>Sale price (per unit)</t>
  </si>
  <si>
    <t>Cost price (per unit)</t>
  </si>
  <si>
    <t>Gross Margin (per unit)</t>
  </si>
  <si>
    <t>2. Number of sales per month</t>
  </si>
  <si>
    <t>Month</t>
  </si>
  <si>
    <t>Total sales volumes 
per month</t>
  </si>
  <si>
    <t>Average sales volumes
per day*</t>
  </si>
  <si>
    <t>Sales (£)</t>
  </si>
  <si>
    <t>Total sales value (£)
per month</t>
  </si>
  <si>
    <t>Average sales value
per day*</t>
  </si>
  <si>
    <t>Total cost of sales (£)
per month</t>
  </si>
  <si>
    <t>Average cost of sales
per day*</t>
  </si>
  <si>
    <t>Interest rate</t>
  </si>
  <si>
    <t>Loan term (months)</t>
  </si>
  <si>
    <t>Monthly repayment</t>
  </si>
  <si>
    <t>Total anticipated sales</t>
  </si>
  <si>
    <t>Value of your Start Up Loan</t>
  </si>
  <si>
    <t>Other sources of cash or equity</t>
  </si>
  <si>
    <t>Existing assets for business purposes</t>
  </si>
  <si>
    <t>Total anticipated cost of sales</t>
  </si>
  <si>
    <t>Your salary (if PSB is in deficit)*</t>
  </si>
  <si>
    <t>Your salary (over and above your PSB needs)*</t>
  </si>
  <si>
    <t>Start Up Loan monthly repayment - First Loan</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</si>
  <si>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</si>
  <si>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</si>
  <si>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</si>
  <si>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</si>
  <si>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</si>
  <si>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t>CASH FLOW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</si>
</sst>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 #,##0.00_-;_-* &quot;-&quot;??_-;_-@_-"/>
    <numFmt numFmtId="165" formatCode="&quot;£&quot;#,##0;[Red]\-&quot;£&quot;#,##0"/>
    <numFmt numFmtId="166" formatCode="&quot;£&quot;#,##0.00;[Red]\-&quot;£&quot;#,##0.00"/>
    <numFmt numFmtId="167" formatCode="_-&quot;£&quot;* #,##0.00_-;\-&quot;£&quot;* #,##0.00_-;_-&quot;£&quot;* &quot;-&quot;??_-;_-@_-"/>
    <numFmt numFmtId="168" formatCode="_-* #,##0_-;\-* #,##0_-;_-* &quot;-&quot;??_-;_-@_-"/>
    <numFmt numFmtId="169" formatCode="&quot;£&quot;#,##0.00"/>
    <numFmt numFmtId="170" formatCode="0.0"/>
    <numFmt numFmtId="171" formatCode="[$£-809]#,##0;&quot;-&quot;[$£-809]#,##0"/>
  </numFmts>
  <fonts count="54" x14ac:knownFonts="1">
    <font>
      <sz val="11"/>
      <color theme="1"/>
      <name val="Arial"/>
      <family val="2"/>
      <scheme val="minor"/>
    </font>
    <font>
      <sz val="11"/>
      <color theme="1"/>
      <name val="Arial"/>
      <family val="2"/>
    </font>
    <font>
      <sz val="11"/>
      <color theme="1"/>
      <name val="Arial"/>
      <family val="2"/>
    </font>
    <font>
      <sz val="11"/>
      <color theme="1"/>
      <name val="Arial"/>
      <family val="2"/>
      <scheme val="minor"/>
    </font>
    <font>
      <sz val="11"/>
      <name val="Arial"/>
      <family val="2"/>
    </font>
    <font>
      <b/>
      <sz val="14"/>
      <color theme="1"/>
      <name val="Arial"/>
      <family val="2"/>
    </font>
    <font>
      <b/>
      <sz val="10"/>
      <color theme="1"/>
      <name val="Arial"/>
      <family val="2"/>
    </font>
    <font>
      <sz val="10"/>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i/>
      <sz val="10"/>
      <color indexed="81"/>
      <name val="Arial"/>
      <family val="2"/>
    </font>
    <font>
      <b/>
      <sz val="14"/>
      <color rgb="FFFFFFFF"/>
      <name val="Arial"/>
      <family val="2"/>
    </font>
    <font>
      <sz val="9"/>
      <color indexed="81"/>
      <name val="Tahoma"/>
      <family val="2"/>
    </font>
    <font>
      <sz val="16"/>
      <name val="Arial"/>
      <family val="2"/>
      <scheme val="major"/>
    </font>
    <font>
      <sz val="11"/>
      <name val="Arial"/>
      <family val="2"/>
      <scheme val="minor"/>
    </font>
    <font>
      <b/>
      <sz val="9"/>
      <color indexed="81"/>
      <name val="Tahoma"/>
      <family val="2"/>
    </font>
    <font>
      <b/>
      <sz val="10"/>
      <color theme="0"/>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10"/>
      <color rgb="FF142855"/>
      <name val="Arial"/>
      <family val="2"/>
    </font>
    <font>
      <b/>
      <sz val="11"/>
      <color rgb="FF142855"/>
      <name val="Arial"/>
      <family val="2"/>
    </font>
    <font>
      <sz val="11"/>
      <color rgb="FF142855"/>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sz val="11"/>
      <color theme="4"/>
      <name val="Arial"/>
      <family val="2"/>
    </font>
    <font>
      <b/>
      <sz val="18"/>
      <color theme="4"/>
      <name val="Arial"/>
      <family val="2"/>
      <scheme val="minor"/>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
      <sz val="11"/>
      <color theme="1" tint="4.9989318521683403E-2"/>
      <name val="Century Gothic"/>
      <family val="2"/>
    </font>
    <font>
      <b/>
      <sz val="11"/>
      <color theme="1" tint="4.9989318521683403E-2"/>
      <name val="Century Gothic"/>
      <family val="2"/>
    </font>
    <font>
      <b/>
      <sz val="16"/>
      <color theme="1" tint="4.9989318521683403E-2"/>
      <name val="Century Gothic"/>
      <family val="2"/>
    </font>
    <font>
      <b/>
      <sz val="12"/>
      <color theme="1" tint="4.9989318521683403E-2"/>
      <name val="Century Gothic"/>
      <family val="2"/>
    </font>
    <font>
      <sz val="10"/>
      <color theme="1" tint="4.9989318521683403E-2"/>
      <name val="Century Gothic"/>
      <family val="2"/>
    </font>
    <font>
      <b/>
      <sz val="10"/>
      <color theme="1" tint="4.9989318521683403E-2"/>
      <name val="Century Gothic"/>
      <family val="2"/>
    </font>
    <font>
      <b/>
      <sz val="14"/>
      <color theme="1" tint="4.9989318521683403E-2"/>
      <name val="Century Gothic"/>
      <family val="2"/>
    </font>
    <font>
      <b/>
      <sz val="68"/>
      <color rgb="FF025F71"/>
      <name val="Century Gothic"/>
      <family val="2"/>
    </font>
    <font>
      <sz val="14"/>
      <color theme="1" tint="4.9989318521683403E-2"/>
      <name val="Century Gothic"/>
      <family val="2"/>
    </font>
    <font>
      <sz val="12"/>
      <color theme="1" tint="4.9989318521683403E-2"/>
      <name val="Century Gothic"/>
      <family val="2"/>
    </font>
    <font>
      <b/>
      <sz val="62"/>
      <color theme="7" tint="-0.499984740745262"/>
      <name val="Century Gothic"/>
      <family val="2"/>
    </font>
    <font>
      <b/>
      <sz val="40"/>
      <color theme="7" tint="-0.499984740745262"/>
      <name val="Century Gothic"/>
      <family val="2"/>
    </font>
  </fonts>
  <fills count="11">
    <fill>
      <patternFill patternType="none"/>
    </fill>
    <fill>
      <patternFill patternType="gray125"/>
    </fill>
    <fill>
      <patternFill patternType="solid">
        <fgColor theme="0"/>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theme="7" tint="0.79998168889431442"/>
        <bgColor indexed="64"/>
      </patternFill>
    </fill>
    <fill>
      <patternFill patternType="solid">
        <fgColor theme="7" tint="0.39997558519241921"/>
        <bgColor indexed="64"/>
      </patternFill>
    </fill>
  </fills>
  <borders count="61">
    <border>
      <left/>
      <right/>
      <top/>
      <bottom/>
      <diagonal/>
    </border>
    <border>
      <left/>
      <right/>
      <top/>
      <bottom style="double">
        <color auto="1"/>
      </bottom>
      <diagonal/>
    </border>
    <border>
      <left/>
      <right style="thin">
        <color theme="1" tint="0.499984740745262"/>
      </right>
      <top/>
      <bottom/>
      <diagonal/>
    </border>
    <border>
      <left/>
      <right/>
      <top/>
      <bottom style="thin">
        <color theme="1" tint="0.499984740745262"/>
      </bottom>
      <diagonal/>
    </border>
    <border>
      <left/>
      <right style="thin">
        <color theme="1" tint="0.34998626667073579"/>
      </right>
      <top/>
      <bottom style="thin">
        <color theme="1" tint="0.499984740745262"/>
      </bottom>
      <diagonal/>
    </border>
    <border>
      <left/>
      <right/>
      <top/>
      <bottom style="hair">
        <color theme="1" tint="0.499984740745262"/>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right/>
      <top/>
      <bottom style="double">
        <color theme="4"/>
      </bottom>
      <diagonal/>
    </border>
    <border>
      <left style="thin">
        <color theme="4"/>
      </left>
      <right style="thin">
        <color theme="4"/>
      </right>
      <top style="thin">
        <color theme="4"/>
      </top>
      <bottom style="thin">
        <color theme="4"/>
      </bottom>
      <diagonal/>
    </border>
    <border>
      <left style="thin">
        <color rgb="FF025F71"/>
      </left>
      <right style="thin">
        <color rgb="FF025F71"/>
      </right>
      <top style="thin">
        <color rgb="FF025F71"/>
      </top>
      <bottom style="thin">
        <color rgb="FF025F71"/>
      </bottom>
      <diagonal/>
    </border>
    <border>
      <left style="thin">
        <color rgb="FF025F71"/>
      </left>
      <right/>
      <top style="thin">
        <color rgb="FF025F71"/>
      </top>
      <bottom/>
      <diagonal/>
    </border>
    <border>
      <left/>
      <right/>
      <top style="thin">
        <color rgb="FF025F71"/>
      </top>
      <bottom/>
      <diagonal/>
    </border>
    <border>
      <left/>
      <right style="thin">
        <color rgb="FF025F71"/>
      </right>
      <top style="thin">
        <color rgb="FF025F71"/>
      </top>
      <bottom/>
      <diagonal/>
    </border>
    <border>
      <left style="thin">
        <color rgb="FF025F71"/>
      </left>
      <right/>
      <top/>
      <bottom/>
      <diagonal/>
    </border>
    <border>
      <left style="thin">
        <color rgb="FF025F71"/>
      </left>
      <right/>
      <top/>
      <bottom style="thin">
        <color rgb="FF025F71"/>
      </bottom>
      <diagonal/>
    </border>
    <border>
      <left/>
      <right/>
      <top/>
      <bottom style="thin">
        <color rgb="FF025F71"/>
      </bottom>
      <diagonal/>
    </border>
    <border>
      <left/>
      <right style="thin">
        <color rgb="FF025F71"/>
      </right>
      <top/>
      <bottom style="thin">
        <color rgb="FF025F71"/>
      </bottom>
      <diagonal/>
    </border>
    <border>
      <left style="dotted">
        <color rgb="FF025F71"/>
      </left>
      <right/>
      <top style="thin">
        <color rgb="FF025F71"/>
      </top>
      <bottom/>
      <diagonal/>
    </border>
    <border>
      <left style="dotted">
        <color rgb="FF025F71"/>
      </left>
      <right/>
      <top/>
      <bottom/>
      <diagonal/>
    </border>
    <border>
      <left style="dotted">
        <color rgb="FF025F71"/>
      </left>
      <right style="dotted">
        <color rgb="FF025F71"/>
      </right>
      <top/>
      <bottom/>
      <diagonal/>
    </border>
    <border>
      <left style="dotted">
        <color rgb="FF025F71"/>
      </left>
      <right/>
      <top/>
      <bottom style="thin">
        <color rgb="FF025F71"/>
      </bottom>
      <diagonal/>
    </border>
    <border>
      <left style="dotted">
        <color rgb="FF025F71"/>
      </left>
      <right/>
      <top style="thin">
        <color rgb="FF025F71"/>
      </top>
      <bottom style="thin">
        <color rgb="FF025F71"/>
      </bottom>
      <diagonal/>
    </border>
    <border>
      <left style="dotted">
        <color rgb="FF025F71"/>
      </left>
      <right style="dotted">
        <color rgb="FF025F71"/>
      </right>
      <top style="thin">
        <color rgb="FF025F71"/>
      </top>
      <bottom style="thin">
        <color rgb="FF025F71"/>
      </bottom>
      <diagonal/>
    </border>
    <border>
      <left style="dotted">
        <color rgb="FF025F71"/>
      </left>
      <right style="dotted">
        <color rgb="FF025F71"/>
      </right>
      <top/>
      <bottom style="thin">
        <color rgb="FF025F71"/>
      </bottom>
      <diagonal/>
    </border>
    <border>
      <left style="dotted">
        <color rgb="FF025F71"/>
      </left>
      <right style="thin">
        <color rgb="FF025F71"/>
      </right>
      <top style="thin">
        <color rgb="FF025F71"/>
      </top>
      <bottom style="thin">
        <color rgb="FF025F71"/>
      </bottom>
      <diagonal/>
    </border>
    <border>
      <left style="dotted">
        <color rgb="FF025F71"/>
      </left>
      <right style="thin">
        <color rgb="FF025F71"/>
      </right>
      <top style="thin">
        <color rgb="FF025F71"/>
      </top>
      <bottom/>
      <diagonal/>
    </border>
    <border>
      <left style="dotted">
        <color rgb="FF025F71"/>
      </left>
      <right style="thin">
        <color rgb="FF025F71"/>
      </right>
      <top/>
      <bottom/>
      <diagonal/>
    </border>
    <border>
      <left style="dotted">
        <color rgb="FF025F71"/>
      </left>
      <right style="thin">
        <color rgb="FF025F71"/>
      </right>
      <top/>
      <bottom style="thin">
        <color rgb="FF025F71"/>
      </bottom>
      <diagonal/>
    </border>
    <border>
      <left style="thin">
        <color rgb="FF025F71"/>
      </left>
      <right/>
      <top style="thin">
        <color rgb="FF025F71"/>
      </top>
      <bottom style="thin">
        <color rgb="FF025F71"/>
      </bottom>
      <diagonal/>
    </border>
    <border>
      <left/>
      <right/>
      <top style="thin">
        <color rgb="FF025F71"/>
      </top>
      <bottom style="thin">
        <color rgb="FF025F71"/>
      </bottom>
      <diagonal/>
    </border>
    <border>
      <left style="thin">
        <color rgb="FF025F71"/>
      </left>
      <right style="thin">
        <color theme="1" tint="0.34998626667073579"/>
      </right>
      <top style="thin">
        <color rgb="FF025F71"/>
      </top>
      <bottom style="thin">
        <color rgb="FF025F71"/>
      </bottom>
      <diagonal/>
    </border>
    <border>
      <left style="thin">
        <color theme="1" tint="0.34998626667073579"/>
      </left>
      <right style="thin">
        <color theme="1" tint="0.34998626667073579"/>
      </right>
      <top style="thin">
        <color rgb="FF025F71"/>
      </top>
      <bottom style="thin">
        <color rgb="FF025F71"/>
      </bottom>
      <diagonal/>
    </border>
    <border>
      <left style="thin">
        <color theme="1" tint="0.34998626667073579"/>
      </left>
      <right style="thin">
        <color rgb="FF025F71"/>
      </right>
      <top style="thin">
        <color rgb="FF025F71"/>
      </top>
      <bottom style="thin">
        <color rgb="FF025F71"/>
      </bottom>
      <diagonal/>
    </border>
    <border>
      <left/>
      <right style="thin">
        <color rgb="FF025F71"/>
      </right>
      <top style="thin">
        <color rgb="FF025F71"/>
      </top>
      <bottom style="thin">
        <color rgb="FF025F71"/>
      </bottom>
      <diagonal/>
    </border>
    <border>
      <left/>
      <right style="dotted">
        <color rgb="FF025F71"/>
      </right>
      <top style="thin">
        <color rgb="FF025F71"/>
      </top>
      <bottom style="thin">
        <color rgb="FF025F71"/>
      </bottom>
      <diagonal/>
    </border>
    <border>
      <left/>
      <right style="dotted">
        <color rgb="FF025F71"/>
      </right>
      <top/>
      <bottom/>
      <diagonal/>
    </border>
    <border>
      <left style="thin">
        <color rgb="FF025F71"/>
      </left>
      <right/>
      <top/>
      <bottom style="double">
        <color rgb="FF025F71"/>
      </bottom>
      <diagonal/>
    </border>
    <border>
      <left/>
      <right/>
      <top/>
      <bottom style="double">
        <color rgb="FF025F71"/>
      </bottom>
      <diagonal/>
    </border>
    <border>
      <left/>
      <right style="thin">
        <color rgb="FF025F71"/>
      </right>
      <top/>
      <bottom style="double">
        <color rgb="FF025F71"/>
      </bottom>
      <diagonal/>
    </border>
    <border>
      <left style="thin">
        <color rgb="FF025F71"/>
      </left>
      <right style="thin">
        <color rgb="FF025F71"/>
      </right>
      <top/>
      <bottom/>
      <diagonal/>
    </border>
    <border>
      <left style="thin">
        <color rgb="FF025F71"/>
      </left>
      <right style="thin">
        <color rgb="FF025F71"/>
      </right>
      <top/>
      <bottom style="thin">
        <color rgb="FF025F71"/>
      </bottom>
      <diagonal/>
    </border>
    <border>
      <left style="thin">
        <color rgb="FF025F71"/>
      </left>
      <right style="thin">
        <color rgb="FF025F71"/>
      </right>
      <top style="thin">
        <color rgb="FF025F71"/>
      </top>
      <bottom/>
      <diagonal/>
    </border>
  </borders>
  <cellStyleXfs count="14">
    <xf numFmtId="0" fontId="0" fillId="0" borderId="0"/>
    <xf numFmtId="164" fontId="3" fillId="0" borderId="0" applyFont="0" applyFill="0" applyBorder="0" applyAlignment="0" applyProtection="0"/>
    <xf numFmtId="167" fontId="3" fillId="0" borderId="0" applyFont="0" applyFill="0" applyBorder="0" applyAlignment="0" applyProtection="0"/>
    <xf numFmtId="9" fontId="3" fillId="0" borderId="0" applyFont="0" applyFill="0" applyBorder="0" applyAlignment="0" applyProtection="0"/>
    <xf numFmtId="0" fontId="2" fillId="0" borderId="0"/>
    <xf numFmtId="0" fontId="16" fillId="0" borderId="5" applyNumberFormat="0" applyFill="0" applyProtection="0">
      <alignment horizontal="left"/>
    </xf>
    <xf numFmtId="0" fontId="17" fillId="0" borderId="0">
      <alignment horizontal="right"/>
    </xf>
    <xf numFmtId="0" fontId="17" fillId="0" borderId="0" applyNumberFormat="0" applyFill="0" applyProtection="0">
      <alignment horizontal="right" indent="1"/>
    </xf>
    <xf numFmtId="0" fontId="17" fillId="0" borderId="0" applyNumberFormat="0" applyFont="0" applyFill="0" applyBorder="0" applyProtection="0">
      <alignment horizontal="left" indent="5"/>
    </xf>
    <xf numFmtId="167" fontId="17" fillId="0" borderId="0" applyFont="0" applyFill="0" applyBorder="0" applyAlignment="0" applyProtection="0"/>
    <xf numFmtId="10" fontId="17" fillId="0" borderId="0" applyFont="0" applyFill="0" applyBorder="0" applyAlignment="0" applyProtection="0"/>
    <xf numFmtId="1" fontId="17" fillId="0" borderId="0" applyFont="0" applyFill="0" applyBorder="0" applyProtection="0">
      <alignment horizontal="right"/>
    </xf>
    <xf numFmtId="14" fontId="17" fillId="0" borderId="0" applyFont="0" applyFill="0" applyBorder="0">
      <alignment horizontal="right"/>
    </xf>
    <xf numFmtId="0" fontId="17" fillId="0" borderId="0" applyNumberFormat="0" applyFont="0" applyFill="0" applyBorder="0" applyProtection="0">
      <alignment horizontal="center" wrapText="1"/>
    </xf>
  </cellStyleXfs>
  <cellXfs count="383">
    <xf numFmtId="0" fontId="0" fillId="0" borderId="0" xfId="0"/>
    <xf numFmtId="0" fontId="7" fillId="0" borderId="0" xfId="0" applyFont="1"/>
    <xf numFmtId="0" fontId="4" fillId="0" borderId="0" xfId="6" applyFont="1">
      <alignment horizontal="right"/>
    </xf>
    <xf numFmtId="0" fontId="5" fillId="2" borderId="0" xfId="0" applyFont="1" applyFill="1"/>
    <xf numFmtId="0" fontId="0" fillId="2" borderId="0" xfId="0" applyFill="1" applyAlignment="1">
      <alignment vertical="top"/>
    </xf>
    <xf numFmtId="0" fontId="0" fillId="2" borderId="1" xfId="0" applyFill="1" applyBorder="1" applyAlignment="1">
      <alignment horizontal="left" vertical="top"/>
    </xf>
    <xf numFmtId="0" fontId="0" fillId="2" borderId="1" xfId="0" applyFill="1" applyBorder="1" applyAlignment="1">
      <alignment vertical="top"/>
    </xf>
    <xf numFmtId="0" fontId="0" fillId="0" borderId="0" xfId="0" applyAlignment="1">
      <alignment vertical="top"/>
    </xf>
    <xf numFmtId="0" fontId="0" fillId="0" borderId="0" xfId="0" applyAlignment="1">
      <alignment horizontal="left" vertical="top"/>
    </xf>
    <xf numFmtId="0" fontId="0" fillId="2" borderId="0" xfId="0" applyFill="1" applyAlignment="1">
      <alignment horizontal="left" vertical="top"/>
    </xf>
    <xf numFmtId="0" fontId="4" fillId="0" borderId="1" xfId="6" applyFont="1" applyBorder="1">
      <alignment horizontal="right"/>
    </xf>
    <xf numFmtId="14" fontId="31" fillId="6" borderId="0" xfId="12" applyFont="1" applyFill="1" applyBorder="1">
      <alignment horizontal="right"/>
    </xf>
    <xf numFmtId="167" fontId="31" fillId="6" borderId="0" xfId="9" applyFont="1" applyFill="1" applyBorder="1" applyAlignment="1">
      <alignment horizontal="right"/>
    </xf>
    <xf numFmtId="167" fontId="31" fillId="0" borderId="14" xfId="9" applyFont="1" applyBorder="1" applyAlignment="1" applyProtection="1">
      <alignment horizontal="right"/>
      <protection locked="0"/>
    </xf>
    <xf numFmtId="10" fontId="31" fillId="5" borderId="10" xfId="10" applyFont="1" applyFill="1" applyBorder="1" applyAlignment="1">
      <alignment horizontal="right"/>
    </xf>
    <xf numFmtId="1" fontId="31" fillId="0" borderId="14" xfId="11" applyFont="1" applyBorder="1" applyProtection="1">
      <alignment horizontal="right"/>
      <protection locked="0"/>
    </xf>
    <xf numFmtId="14" fontId="31" fillId="0" borderId="14" xfId="12" applyFont="1" applyBorder="1" applyProtection="1">
      <alignment horizontal="right"/>
      <protection locked="0"/>
    </xf>
    <xf numFmtId="167" fontId="31" fillId="5" borderId="15" xfId="9" applyFont="1" applyFill="1" applyBorder="1" applyAlignment="1">
      <alignment horizontal="right"/>
    </xf>
    <xf numFmtId="1" fontId="31" fillId="5" borderId="16" xfId="11" applyFont="1" applyFill="1" applyBorder="1">
      <alignment horizontal="right"/>
    </xf>
    <xf numFmtId="167" fontId="31" fillId="5" borderId="16" xfId="9" applyFont="1" applyFill="1" applyBorder="1" applyAlignment="1">
      <alignment horizontal="right"/>
    </xf>
    <xf numFmtId="167" fontId="31" fillId="5" borderId="17" xfId="9" applyFont="1" applyFill="1" applyBorder="1" applyAlignment="1">
      <alignment horizontal="right"/>
    </xf>
    <xf numFmtId="0" fontId="22" fillId="3" borderId="6" xfId="13" applyFont="1" applyFill="1" applyBorder="1">
      <alignment horizontal="center" wrapText="1"/>
    </xf>
    <xf numFmtId="0" fontId="22" fillId="3" borderId="7" xfId="13" applyFont="1" applyFill="1" applyBorder="1">
      <alignment horizontal="center" wrapText="1"/>
    </xf>
    <xf numFmtId="0" fontId="22" fillId="3" borderId="8" xfId="13" applyFont="1" applyFill="1" applyBorder="1">
      <alignment horizontal="center" wrapText="1"/>
    </xf>
    <xf numFmtId="1" fontId="31" fillId="6" borderId="9" xfId="11" applyFont="1" applyFill="1" applyBorder="1">
      <alignment horizontal="right"/>
    </xf>
    <xf numFmtId="167" fontId="31" fillId="6" borderId="10" xfId="9" applyFont="1" applyFill="1" applyBorder="1" applyAlignment="1">
      <alignment horizontal="right"/>
    </xf>
    <xf numFmtId="1" fontId="31" fillId="6" borderId="11" xfId="11" applyFont="1" applyFill="1" applyBorder="1">
      <alignment horizontal="right"/>
    </xf>
    <xf numFmtId="14" fontId="31" fillId="6" borderId="12" xfId="12" applyFont="1" applyFill="1" applyBorder="1">
      <alignment horizontal="right"/>
    </xf>
    <xf numFmtId="167" fontId="31" fillId="6" borderId="12" xfId="9" applyFont="1" applyFill="1" applyBorder="1" applyAlignment="1">
      <alignment horizontal="right"/>
    </xf>
    <xf numFmtId="167" fontId="31" fillId="6" borderId="13" xfId="9" applyFont="1" applyFill="1" applyBorder="1" applyAlignment="1">
      <alignment horizontal="right"/>
    </xf>
    <xf numFmtId="0" fontId="19" fillId="2" borderId="0" xfId="0" applyFont="1" applyFill="1" applyAlignment="1">
      <alignment horizontal="left" vertical="top" wrapText="1"/>
    </xf>
    <xf numFmtId="0" fontId="6" fillId="2" borderId="0" xfId="0" applyFont="1" applyFill="1" applyAlignment="1">
      <alignment horizontal="right" vertical="top"/>
    </xf>
    <xf numFmtId="0" fontId="28" fillId="2" borderId="0" xfId="0" applyFont="1" applyFill="1" applyAlignment="1">
      <alignment vertical="center" wrapText="1"/>
    </xf>
    <xf numFmtId="0" fontId="22" fillId="0" borderId="0" xfId="6" applyFont="1">
      <alignment horizontal="right"/>
    </xf>
    <xf numFmtId="0" fontId="35" fillId="2" borderId="0" xfId="0" applyFont="1" applyFill="1" applyAlignment="1" applyProtection="1">
      <alignment horizontal="right" vertical="top"/>
      <protection locked="0"/>
    </xf>
    <xf numFmtId="1" fontId="1" fillId="0" borderId="0" xfId="11" applyFont="1">
      <alignment horizontal="right"/>
    </xf>
    <xf numFmtId="14" fontId="1" fillId="0" borderId="0" xfId="12" applyFont="1">
      <alignment horizontal="right"/>
    </xf>
    <xf numFmtId="167" fontId="1" fillId="0" borderId="0" xfId="9" applyFont="1" applyAlignment="1">
      <alignment horizontal="right"/>
    </xf>
    <xf numFmtId="0" fontId="26" fillId="2" borderId="0" xfId="0" applyFont="1" applyFill="1" applyAlignment="1">
      <alignment horizontal="left" vertical="top"/>
    </xf>
    <xf numFmtId="0" fontId="23" fillId="2" borderId="0" xfId="0" applyFont="1" applyFill="1" applyAlignment="1">
      <alignment horizontal="left" vertical="top" wrapText="1"/>
    </xf>
    <xf numFmtId="0" fontId="24" fillId="2" borderId="0" xfId="0" applyFont="1" applyFill="1" applyAlignment="1">
      <alignment horizontal="left" vertical="top" wrapText="1"/>
    </xf>
    <xf numFmtId="0" fontId="31" fillId="2" borderId="0" xfId="0" applyFont="1" applyFill="1" applyProtection="1">
      <protection locked="0"/>
    </xf>
    <xf numFmtId="0" fontId="31" fillId="2" borderId="26" xfId="0" applyFont="1" applyFill="1" applyBorder="1" applyAlignment="1" applyProtection="1">
      <alignment horizontal="center"/>
      <protection locked="0"/>
    </xf>
    <xf numFmtId="0" fontId="31" fillId="2" borderId="0" xfId="0" applyFont="1" applyFill="1" applyAlignment="1" applyProtection="1">
      <alignment horizontal="center"/>
      <protection locked="0"/>
    </xf>
    <xf numFmtId="0" fontId="37" fillId="2" borderId="0" xfId="0" applyFont="1" applyFill="1" applyProtection="1">
      <protection locked="0"/>
    </xf>
    <xf numFmtId="0" fontId="38" fillId="2" borderId="0" xfId="0" applyFont="1" applyFill="1" applyAlignment="1" applyProtection="1">
      <alignment vertical="center"/>
      <protection locked="0"/>
    </xf>
    <xf numFmtId="0" fontId="30" fillId="2" borderId="0" xfId="0" applyFont="1" applyFill="1" applyAlignment="1" applyProtection="1">
      <alignment vertical="center"/>
      <protection locked="0"/>
    </xf>
    <xf numFmtId="0" fontId="30" fillId="2" borderId="0" xfId="0" applyFont="1" applyFill="1" applyAlignment="1" applyProtection="1">
      <alignment horizontal="left" vertical="center"/>
      <protection locked="0"/>
    </xf>
    <xf numFmtId="0" fontId="37" fillId="2" borderId="0" xfId="0" applyFont="1" applyFill="1" applyAlignment="1" applyProtection="1">
      <alignment horizontal="center"/>
      <protection locked="0"/>
    </xf>
    <xf numFmtId="0" fontId="31" fillId="2" borderId="27" xfId="0" applyFont="1" applyFill="1" applyBorder="1" applyAlignment="1" applyProtection="1">
      <alignment vertical="center"/>
      <protection locked="0"/>
    </xf>
    <xf numFmtId="0" fontId="27" fillId="2" borderId="0" xfId="0" applyFont="1" applyFill="1" applyAlignment="1" applyProtection="1">
      <alignment horizontal="center"/>
      <protection locked="0"/>
    </xf>
    <xf numFmtId="0" fontId="29" fillId="0" borderId="0" xfId="0" applyFont="1"/>
    <xf numFmtId="0" fontId="29" fillId="2" borderId="0" xfId="0" applyFont="1" applyFill="1"/>
    <xf numFmtId="0" fontId="37" fillId="2" borderId="0" xfId="0" applyFont="1" applyFill="1"/>
    <xf numFmtId="168" fontId="31" fillId="2" borderId="0" xfId="1" applyNumberFormat="1" applyFont="1" applyFill="1" applyBorder="1" applyAlignment="1" applyProtection="1">
      <alignment horizontal="center" vertical="center"/>
      <protection locked="0"/>
    </xf>
    <xf numFmtId="0" fontId="39" fillId="2" borderId="0" xfId="0" applyFont="1" applyFill="1" applyAlignment="1" applyProtection="1">
      <alignment horizontal="centerContinuous" vertical="center"/>
      <protection locked="0"/>
    </xf>
    <xf numFmtId="0" fontId="29" fillId="6" borderId="27" xfId="0" applyFont="1" applyFill="1" applyBorder="1" applyAlignment="1">
      <alignment horizontal="center"/>
    </xf>
    <xf numFmtId="0" fontId="29" fillId="2" borderId="27" xfId="0" applyFont="1" applyFill="1" applyBorder="1" applyAlignment="1">
      <alignment horizontal="left" vertical="center"/>
    </xf>
    <xf numFmtId="0" fontId="27" fillId="2" borderId="26" xfId="0" applyFont="1" applyFill="1" applyBorder="1" applyAlignment="1" applyProtection="1">
      <alignment horizontal="left" vertical="center"/>
      <protection locked="0"/>
    </xf>
    <xf numFmtId="0" fontId="27" fillId="2" borderId="26" xfId="0" applyFont="1" applyFill="1" applyBorder="1" applyAlignment="1" applyProtection="1">
      <alignment horizontal="center"/>
      <protection locked="0"/>
    </xf>
    <xf numFmtId="0" fontId="31" fillId="2" borderId="26" xfId="0" applyFont="1" applyFill="1" applyBorder="1" applyProtection="1">
      <protection locked="0"/>
    </xf>
    <xf numFmtId="0" fontId="31" fillId="2" borderId="0" xfId="0" applyFont="1" applyFill="1" applyAlignment="1" applyProtection="1">
      <alignment horizontal="left"/>
      <protection locked="0"/>
    </xf>
    <xf numFmtId="0" fontId="31" fillId="2" borderId="3" xfId="0" applyFont="1" applyFill="1" applyBorder="1" applyAlignment="1" applyProtection="1">
      <alignment horizontal="left"/>
      <protection locked="0"/>
    </xf>
    <xf numFmtId="0" fontId="27" fillId="0" borderId="27" xfId="0" applyFont="1" applyBorder="1" applyAlignment="1">
      <alignment vertical="center"/>
    </xf>
    <xf numFmtId="0" fontId="27" fillId="2" borderId="27" xfId="0" applyFont="1" applyFill="1" applyBorder="1" applyAlignment="1">
      <alignment horizontal="center"/>
    </xf>
    <xf numFmtId="0" fontId="27" fillId="2" borderId="0" xfId="0" applyFont="1" applyFill="1" applyAlignment="1" applyProtection="1">
      <alignment horizontal="centerContinuous"/>
      <protection locked="0"/>
    </xf>
    <xf numFmtId="0" fontId="27" fillId="2" borderId="3" xfId="0" applyFont="1" applyFill="1" applyBorder="1"/>
    <xf numFmtId="0" fontId="27" fillId="2" borderId="4" xfId="0" applyFont="1" applyFill="1" applyBorder="1" applyAlignment="1">
      <alignment horizontal="center"/>
    </xf>
    <xf numFmtId="0" fontId="40" fillId="2" borderId="0" xfId="0" applyFont="1" applyFill="1" applyAlignment="1">
      <alignment horizontal="center"/>
    </xf>
    <xf numFmtId="0" fontId="31" fillId="2" borderId="2" xfId="0" applyFont="1" applyFill="1" applyBorder="1" applyAlignment="1" applyProtection="1">
      <alignment vertical="center"/>
      <protection locked="0"/>
    </xf>
    <xf numFmtId="0" fontId="9" fillId="7" borderId="27" xfId="0" applyFont="1" applyFill="1" applyBorder="1" applyAlignment="1">
      <alignment horizontal="center" vertical="center"/>
    </xf>
    <xf numFmtId="0" fontId="8" fillId="7" borderId="27" xfId="0" applyFont="1" applyFill="1" applyBorder="1" applyAlignment="1">
      <alignment horizontal="center" vertical="center" wrapText="1"/>
    </xf>
    <xf numFmtId="0" fontId="8" fillId="7" borderId="27" xfId="0" applyFont="1" applyFill="1" applyBorder="1" applyAlignment="1">
      <alignment horizontal="center" vertical="center"/>
    </xf>
    <xf numFmtId="0" fontId="31" fillId="2" borderId="0" xfId="0" applyFont="1" applyFill="1" applyAlignment="1" applyProtection="1">
      <alignment vertical="center"/>
      <protection locked="0"/>
    </xf>
    <xf numFmtId="0" fontId="31" fillId="2" borderId="2" xfId="0" applyFont="1" applyFill="1" applyBorder="1" applyProtection="1">
      <protection locked="0"/>
    </xf>
    <xf numFmtId="0" fontId="28" fillId="8" borderId="27" xfId="0" applyFont="1" applyFill="1" applyBorder="1" applyAlignment="1" applyProtection="1">
      <alignment vertical="center"/>
      <protection locked="0"/>
    </xf>
    <xf numFmtId="0" fontId="28" fillId="2" borderId="27" xfId="0" applyFont="1" applyFill="1" applyBorder="1" applyAlignment="1" applyProtection="1">
      <alignment vertical="center"/>
      <protection locked="0"/>
    </xf>
    <xf numFmtId="165" fontId="28" fillId="2" borderId="27" xfId="0" applyNumberFormat="1" applyFont="1" applyFill="1" applyBorder="1" applyAlignment="1" applyProtection="1">
      <alignment horizontal="center" vertical="center"/>
      <protection locked="0"/>
    </xf>
    <xf numFmtId="171" fontId="28" fillId="2" borderId="27" xfId="0" applyNumberFormat="1" applyFont="1" applyFill="1" applyBorder="1" applyAlignment="1">
      <alignment horizontal="center" vertical="center"/>
    </xf>
    <xf numFmtId="165" fontId="28" fillId="6" borderId="27" xfId="2" applyNumberFormat="1" applyFont="1" applyFill="1" applyBorder="1" applyAlignment="1" applyProtection="1">
      <alignment horizontal="center" vertical="center"/>
    </xf>
    <xf numFmtId="0" fontId="31" fillId="0" borderId="0" xfId="0" applyFont="1" applyProtection="1">
      <protection locked="0"/>
    </xf>
    <xf numFmtId="0" fontId="27" fillId="2" borderId="2" xfId="0" applyFont="1" applyFill="1" applyBorder="1" applyProtection="1">
      <protection locked="0"/>
    </xf>
    <xf numFmtId="165" fontId="29" fillId="6" borderId="27" xfId="1" applyNumberFormat="1" applyFont="1" applyFill="1" applyBorder="1" applyAlignment="1" applyProtection="1">
      <alignment horizontal="center" vertical="center"/>
    </xf>
    <xf numFmtId="165" fontId="29" fillId="6" borderId="27" xfId="2" applyNumberFormat="1" applyFont="1" applyFill="1" applyBorder="1" applyAlignment="1" applyProtection="1">
      <alignment horizontal="center" vertical="center"/>
    </xf>
    <xf numFmtId="0" fontId="27" fillId="2" borderId="0" xfId="0" applyFont="1" applyFill="1" applyProtection="1">
      <protection locked="0"/>
    </xf>
    <xf numFmtId="0" fontId="27" fillId="0" borderId="0" xfId="0" applyFont="1" applyProtection="1">
      <protection locked="0"/>
    </xf>
    <xf numFmtId="3" fontId="31" fillId="2" borderId="0" xfId="0" applyNumberFormat="1" applyFont="1" applyFill="1" applyProtection="1">
      <protection locked="0"/>
    </xf>
    <xf numFmtId="168" fontId="27" fillId="2" borderId="0" xfId="1" applyNumberFormat="1" applyFont="1" applyFill="1" applyBorder="1" applyProtection="1">
      <protection locked="0"/>
    </xf>
    <xf numFmtId="0" fontId="31" fillId="2" borderId="0" xfId="0" applyFont="1" applyFill="1"/>
    <xf numFmtId="3" fontId="31" fillId="2" borderId="0" xfId="0" applyNumberFormat="1" applyFont="1" applyFill="1"/>
    <xf numFmtId="168" fontId="27" fillId="2" borderId="0" xfId="1" applyNumberFormat="1" applyFont="1" applyFill="1" applyBorder="1" applyProtection="1"/>
    <xf numFmtId="0" fontId="28" fillId="8" borderId="27" xfId="0" applyFont="1" applyFill="1" applyBorder="1" applyAlignment="1" applyProtection="1">
      <alignment horizontal="left" vertical="center" wrapText="1"/>
      <protection locked="0"/>
    </xf>
    <xf numFmtId="165" fontId="28" fillId="2" borderId="27" xfId="2" applyNumberFormat="1" applyFont="1" applyFill="1" applyBorder="1" applyAlignment="1" applyProtection="1">
      <alignment horizontal="center" vertical="center"/>
      <protection locked="0"/>
    </xf>
    <xf numFmtId="165" fontId="28" fillId="2" borderId="27" xfId="2" applyNumberFormat="1" applyFont="1" applyFill="1" applyBorder="1" applyAlignment="1" applyProtection="1">
      <alignment horizontal="center" vertical="center"/>
    </xf>
    <xf numFmtId="171" fontId="28" fillId="6" borderId="27" xfId="0" applyNumberFormat="1" applyFont="1" applyFill="1" applyBorder="1" applyAlignment="1">
      <alignment horizontal="center" vertical="center"/>
    </xf>
    <xf numFmtId="0" fontId="31" fillId="0" borderId="0" xfId="0" applyFont="1" applyAlignment="1" applyProtection="1">
      <alignment vertical="center"/>
      <protection locked="0"/>
    </xf>
    <xf numFmtId="165" fontId="28" fillId="2" borderId="0" xfId="0" applyNumberFormat="1" applyFont="1" applyFill="1" applyAlignment="1" applyProtection="1">
      <alignment horizontal="center" vertical="center"/>
      <protection locked="0"/>
    </xf>
    <xf numFmtId="165" fontId="28" fillId="2" borderId="0" xfId="1" applyNumberFormat="1" applyFont="1" applyFill="1" applyBorder="1" applyAlignment="1" applyProtection="1">
      <alignment horizontal="center" vertical="center"/>
      <protection locked="0"/>
    </xf>
    <xf numFmtId="0" fontId="8" fillId="7" borderId="27" xfId="0" applyFont="1" applyFill="1" applyBorder="1" applyAlignment="1">
      <alignment horizontal="right" vertical="center"/>
    </xf>
    <xf numFmtId="0" fontId="31" fillId="2" borderId="0" xfId="0" applyFont="1" applyFill="1" applyAlignment="1" applyProtection="1">
      <alignment horizontal="right" vertical="center"/>
      <protection locked="0"/>
    </xf>
    <xf numFmtId="165" fontId="29" fillId="2" borderId="0" xfId="2" applyNumberFormat="1" applyFont="1" applyFill="1" applyBorder="1" applyAlignment="1" applyProtection="1">
      <alignment horizontal="center" vertical="center"/>
      <protection locked="0"/>
    </xf>
    <xf numFmtId="0" fontId="8" fillId="7" borderId="27" xfId="0" applyFont="1" applyFill="1" applyBorder="1" applyAlignment="1">
      <alignment horizontal="right" vertical="center" wrapText="1"/>
    </xf>
    <xf numFmtId="165" fontId="29" fillId="2" borderId="27" xfId="2" applyNumberFormat="1" applyFont="1" applyFill="1" applyBorder="1" applyAlignment="1" applyProtection="1">
      <alignment horizontal="center" vertical="center"/>
      <protection locked="0"/>
    </xf>
    <xf numFmtId="0" fontId="27" fillId="2" borderId="0" xfId="0" applyFont="1" applyFill="1" applyAlignment="1" applyProtection="1">
      <alignment wrapText="1"/>
      <protection locked="0"/>
    </xf>
    <xf numFmtId="0" fontId="27" fillId="2" borderId="0" xfId="0" applyFont="1" applyFill="1" applyAlignment="1" applyProtection="1">
      <alignment horizontal="right" vertical="center" wrapText="1"/>
      <protection locked="0"/>
    </xf>
    <xf numFmtId="0" fontId="43" fillId="2" borderId="0" xfId="0" applyFont="1" applyFill="1" applyAlignment="1">
      <alignment horizontal="center" vertical="center"/>
    </xf>
    <xf numFmtId="0" fontId="42" fillId="2" borderId="0" xfId="0" applyFont="1" applyFill="1" applyAlignment="1">
      <alignment horizontal="left" vertical="center" indent="1"/>
    </xf>
    <xf numFmtId="0" fontId="42" fillId="2" borderId="0" xfId="0" applyFont="1" applyFill="1" applyAlignment="1">
      <alignment horizontal="left" vertical="center"/>
    </xf>
    <xf numFmtId="0" fontId="42" fillId="2" borderId="0" xfId="0" applyFont="1" applyFill="1" applyAlignment="1">
      <alignment vertical="center"/>
    </xf>
    <xf numFmtId="0" fontId="44" fillId="2" borderId="0" xfId="0" applyFont="1" applyFill="1" applyAlignment="1">
      <alignment horizontal="left" vertical="center"/>
    </xf>
    <xf numFmtId="0" fontId="43" fillId="2" borderId="0" xfId="0" applyFont="1" applyFill="1" applyAlignment="1">
      <alignment horizontal="centerContinuous" vertical="center"/>
    </xf>
    <xf numFmtId="0" fontId="43" fillId="2" borderId="0" xfId="0" applyFont="1" applyFill="1" applyAlignment="1">
      <alignment horizontal="left" vertical="center" indent="1"/>
    </xf>
    <xf numFmtId="0" fontId="43" fillId="2" borderId="0" xfId="0" applyFont="1" applyFill="1" applyAlignment="1">
      <alignment vertical="center"/>
    </xf>
    <xf numFmtId="0" fontId="45" fillId="2" borderId="0" xfId="0" applyFont="1" applyFill="1" applyAlignment="1">
      <alignment horizontal="center" vertical="center"/>
    </xf>
    <xf numFmtId="3" fontId="42" fillId="2" borderId="0" xfId="0" applyNumberFormat="1" applyFont="1" applyFill="1" applyAlignment="1">
      <alignment vertical="center"/>
    </xf>
    <xf numFmtId="168" fontId="43" fillId="2" borderId="0" xfId="1" applyNumberFormat="1" applyFont="1" applyFill="1" applyBorder="1" applyAlignment="1" applyProtection="1">
      <alignment vertical="center"/>
    </xf>
    <xf numFmtId="165" fontId="46" fillId="2" borderId="0" xfId="0" applyNumberFormat="1" applyFont="1" applyFill="1" applyAlignment="1">
      <alignment horizontal="center" vertical="center"/>
    </xf>
    <xf numFmtId="165" fontId="46" fillId="2" borderId="0" xfId="1" applyNumberFormat="1" applyFont="1" applyFill="1" applyBorder="1" applyAlignment="1" applyProtection="1">
      <alignment horizontal="center" vertical="center"/>
    </xf>
    <xf numFmtId="0" fontId="42" fillId="2" borderId="0" xfId="0" applyFont="1" applyFill="1" applyAlignment="1">
      <alignment horizontal="right" vertical="center"/>
    </xf>
    <xf numFmtId="165" fontId="47" fillId="2" borderId="0" xfId="2" applyNumberFormat="1" applyFont="1" applyFill="1" applyBorder="1" applyAlignment="1" applyProtection="1">
      <alignment horizontal="center" vertical="center"/>
    </xf>
    <xf numFmtId="0" fontId="43" fillId="2" borderId="0" xfId="0" applyFont="1" applyFill="1" applyAlignment="1">
      <alignment horizontal="left" vertical="center" wrapText="1" indent="1"/>
    </xf>
    <xf numFmtId="0" fontId="43" fillId="2" borderId="0" xfId="0" applyFont="1" applyFill="1" applyAlignment="1">
      <alignment horizontal="right" vertical="center" wrapText="1"/>
    </xf>
    <xf numFmtId="0" fontId="43" fillId="2" borderId="0" xfId="0" applyFont="1" applyFill="1" applyAlignment="1" applyProtection="1">
      <alignment horizontal="center" vertical="center"/>
      <protection locked="0"/>
    </xf>
    <xf numFmtId="0" fontId="46" fillId="2" borderId="32" xfId="0" applyFont="1" applyFill="1" applyBorder="1" applyAlignment="1">
      <alignment horizontal="left" vertical="center" indent="1"/>
    </xf>
    <xf numFmtId="0" fontId="46" fillId="2" borderId="32" xfId="0" applyFont="1" applyFill="1" applyBorder="1" applyAlignment="1" applyProtection="1">
      <alignment horizontal="left" vertical="center" indent="1"/>
      <protection locked="0"/>
    </xf>
    <xf numFmtId="165" fontId="46" fillId="2" borderId="37" xfId="0" applyNumberFormat="1" applyFont="1" applyFill="1" applyBorder="1" applyAlignment="1" applyProtection="1">
      <alignment horizontal="center" vertical="center"/>
      <protection locked="0"/>
    </xf>
    <xf numFmtId="0" fontId="46" fillId="2" borderId="38" xfId="0" applyFont="1" applyFill="1" applyBorder="1" applyAlignment="1" applyProtection="1">
      <alignment vertical="center"/>
      <protection locked="0"/>
    </xf>
    <xf numFmtId="165" fontId="46" fillId="2" borderId="37" xfId="0" applyNumberFormat="1" applyFont="1" applyFill="1" applyBorder="1" applyAlignment="1">
      <alignment horizontal="center" vertical="center"/>
    </xf>
    <xf numFmtId="165" fontId="46" fillId="2" borderId="38" xfId="0" applyNumberFormat="1" applyFont="1" applyFill="1" applyBorder="1" applyAlignment="1">
      <alignment horizontal="center" vertical="center"/>
    </xf>
    <xf numFmtId="165" fontId="46" fillId="2" borderId="38" xfId="0" applyNumberFormat="1" applyFont="1" applyFill="1" applyBorder="1" applyAlignment="1" applyProtection="1">
      <alignment horizontal="center" vertical="center"/>
      <protection locked="0"/>
    </xf>
    <xf numFmtId="165" fontId="46" fillId="2" borderId="45" xfId="2" applyNumberFormat="1" applyFont="1" applyFill="1" applyBorder="1" applyAlignment="1" applyProtection="1">
      <alignment horizontal="center" vertical="center"/>
    </xf>
    <xf numFmtId="165" fontId="47" fillId="2" borderId="43" xfId="2" applyNumberFormat="1" applyFont="1" applyFill="1" applyBorder="1" applyAlignment="1" applyProtection="1">
      <alignment horizontal="center" vertical="center"/>
    </xf>
    <xf numFmtId="0" fontId="45" fillId="2" borderId="47" xfId="0" applyFont="1" applyFill="1" applyBorder="1" applyAlignment="1">
      <alignment horizontal="left" vertical="center" indent="1"/>
    </xf>
    <xf numFmtId="0" fontId="46" fillId="2" borderId="32" xfId="0" applyFont="1" applyFill="1" applyBorder="1" applyAlignment="1">
      <alignment horizontal="left" vertical="center" wrapText="1" indent="1"/>
    </xf>
    <xf numFmtId="165" fontId="46" fillId="2" borderId="36" xfId="2" applyNumberFormat="1" applyFont="1" applyFill="1" applyBorder="1" applyAlignment="1" applyProtection="1">
      <alignment horizontal="center" vertical="center"/>
      <protection locked="0"/>
    </xf>
    <xf numFmtId="165" fontId="46" fillId="2" borderId="36" xfId="0" applyNumberFormat="1" applyFont="1" applyFill="1" applyBorder="1" applyAlignment="1">
      <alignment horizontal="center" vertical="center"/>
    </xf>
    <xf numFmtId="165" fontId="46" fillId="2" borderId="37" xfId="2" applyNumberFormat="1" applyFont="1" applyFill="1" applyBorder="1" applyAlignment="1" applyProtection="1">
      <alignment horizontal="center" vertical="center"/>
      <protection locked="0"/>
    </xf>
    <xf numFmtId="165" fontId="46" fillId="2" borderId="37" xfId="2" applyNumberFormat="1" applyFont="1" applyFill="1" applyBorder="1" applyAlignment="1" applyProtection="1">
      <alignment horizontal="center" vertical="center"/>
    </xf>
    <xf numFmtId="165" fontId="47" fillId="2" borderId="40" xfId="2" applyNumberFormat="1" applyFont="1" applyFill="1" applyBorder="1" applyAlignment="1" applyProtection="1">
      <alignment horizontal="center" vertical="center"/>
    </xf>
    <xf numFmtId="165" fontId="46" fillId="2" borderId="44" xfId="2" applyNumberFormat="1" applyFont="1" applyFill="1" applyBorder="1" applyAlignment="1" applyProtection="1">
      <alignment horizontal="center" vertical="center"/>
    </xf>
    <xf numFmtId="165" fontId="46" fillId="2" borderId="38" xfId="2" applyNumberFormat="1" applyFont="1" applyFill="1" applyBorder="1" applyAlignment="1" applyProtection="1">
      <alignment horizontal="center" vertical="center"/>
      <protection locked="0"/>
    </xf>
    <xf numFmtId="165" fontId="46" fillId="2" borderId="38" xfId="2" applyNumberFormat="1" applyFont="1" applyFill="1" applyBorder="1" applyAlignment="1" applyProtection="1">
      <alignment horizontal="center" vertical="center"/>
    </xf>
    <xf numFmtId="165" fontId="47" fillId="2" borderId="41" xfId="2" applyNumberFormat="1" applyFont="1" applyFill="1" applyBorder="1" applyAlignment="1" applyProtection="1">
      <alignment horizontal="center" vertical="center"/>
    </xf>
    <xf numFmtId="0" fontId="42" fillId="2" borderId="38" xfId="0" applyFont="1" applyFill="1" applyBorder="1" applyAlignment="1" applyProtection="1">
      <alignment vertical="center"/>
      <protection locked="0"/>
    </xf>
    <xf numFmtId="165" fontId="47" fillId="2" borderId="40" xfId="2" applyNumberFormat="1" applyFont="1" applyFill="1" applyBorder="1" applyAlignment="1" applyProtection="1">
      <alignment horizontal="center" vertical="center"/>
      <protection locked="0"/>
    </xf>
    <xf numFmtId="0" fontId="45" fillId="9" borderId="47" xfId="0" applyFont="1" applyFill="1" applyBorder="1" applyAlignment="1">
      <alignment horizontal="left" vertical="center" indent="1"/>
    </xf>
    <xf numFmtId="0" fontId="45" fillId="10" borderId="47" xfId="0" applyFont="1" applyFill="1" applyBorder="1" applyAlignment="1">
      <alignment horizontal="left" vertical="center" indent="1"/>
    </xf>
    <xf numFmtId="0" fontId="43" fillId="10" borderId="41" xfId="0" applyFont="1" applyFill="1" applyBorder="1" applyAlignment="1">
      <alignment horizontal="center" vertical="center" wrapText="1"/>
    </xf>
    <xf numFmtId="0" fontId="43" fillId="10" borderId="40" xfId="0" applyFont="1" applyFill="1" applyBorder="1" applyAlignment="1">
      <alignment horizontal="center" vertical="center" wrapText="1"/>
    </xf>
    <xf numFmtId="0" fontId="43" fillId="10" borderId="40" xfId="0" applyFont="1" applyFill="1" applyBorder="1" applyAlignment="1">
      <alignment horizontal="center" vertical="center"/>
    </xf>
    <xf numFmtId="0" fontId="43" fillId="10" borderId="41" xfId="0" applyFont="1" applyFill="1" applyBorder="1" applyAlignment="1">
      <alignment horizontal="center" vertical="center"/>
    </xf>
    <xf numFmtId="0" fontId="43" fillId="10" borderId="43" xfId="0" applyFont="1" applyFill="1" applyBorder="1" applyAlignment="1">
      <alignment horizontal="center" vertical="center"/>
    </xf>
    <xf numFmtId="0" fontId="48" fillId="10" borderId="47" xfId="0" applyFont="1" applyFill="1" applyBorder="1" applyAlignment="1">
      <alignment horizontal="left" vertical="center" indent="1"/>
    </xf>
    <xf numFmtId="0" fontId="48" fillId="10" borderId="41" xfId="0" applyFont="1" applyFill="1" applyBorder="1" applyAlignment="1">
      <alignment horizontal="center" vertical="center" wrapText="1"/>
    </xf>
    <xf numFmtId="0" fontId="48" fillId="10" borderId="40" xfId="0" applyFont="1" applyFill="1" applyBorder="1" applyAlignment="1">
      <alignment horizontal="center" vertical="center" wrapText="1"/>
    </xf>
    <xf numFmtId="0" fontId="48" fillId="10" borderId="40" xfId="0" applyFont="1" applyFill="1" applyBorder="1" applyAlignment="1">
      <alignment horizontal="center" vertical="center"/>
    </xf>
    <xf numFmtId="0" fontId="48" fillId="10" borderId="41" xfId="0" applyFont="1" applyFill="1" applyBorder="1" applyAlignment="1">
      <alignment horizontal="center" vertical="center"/>
    </xf>
    <xf numFmtId="0" fontId="48" fillId="10" borderId="43" xfId="0" applyFont="1" applyFill="1" applyBorder="1" applyAlignment="1">
      <alignment horizontal="center" vertical="center"/>
    </xf>
    <xf numFmtId="0" fontId="50" fillId="2" borderId="0" xfId="0" applyFont="1" applyFill="1" applyAlignment="1">
      <alignment vertical="center"/>
    </xf>
    <xf numFmtId="0" fontId="46" fillId="9" borderId="32" xfId="0" applyFont="1" applyFill="1" applyBorder="1" applyAlignment="1">
      <alignment horizontal="left" vertical="center" wrapText="1" indent="1"/>
    </xf>
    <xf numFmtId="0" fontId="42" fillId="9" borderId="38" xfId="0" applyFont="1" applyFill="1" applyBorder="1" applyAlignment="1" applyProtection="1">
      <alignment vertical="center"/>
      <protection locked="0"/>
    </xf>
    <xf numFmtId="165" fontId="46" fillId="9" borderId="37" xfId="2" applyNumberFormat="1" applyFont="1" applyFill="1" applyBorder="1" applyAlignment="1" applyProtection="1">
      <alignment horizontal="center" vertical="center"/>
    </xf>
    <xf numFmtId="165" fontId="46" fillId="9" borderId="38" xfId="2" applyNumberFormat="1" applyFont="1" applyFill="1" applyBorder="1" applyAlignment="1" applyProtection="1">
      <alignment horizontal="center" vertical="center"/>
      <protection locked="0"/>
    </xf>
    <xf numFmtId="165" fontId="46" fillId="9" borderId="37" xfId="2" applyNumberFormat="1" applyFont="1" applyFill="1" applyBorder="1" applyAlignment="1" applyProtection="1">
      <alignment horizontal="center" vertical="center"/>
      <protection locked="0"/>
    </xf>
    <xf numFmtId="165" fontId="46" fillId="9" borderId="45" xfId="2" applyNumberFormat="1" applyFont="1" applyFill="1" applyBorder="1" applyAlignment="1" applyProtection="1">
      <alignment horizontal="center" vertical="center"/>
    </xf>
    <xf numFmtId="0" fontId="46" fillId="9" borderId="32" xfId="0" applyFont="1" applyFill="1" applyBorder="1" applyAlignment="1">
      <alignment horizontal="left" vertical="center" indent="1"/>
    </xf>
    <xf numFmtId="165" fontId="46" fillId="9" borderId="38" xfId="2" applyNumberFormat="1" applyFont="1" applyFill="1" applyBorder="1" applyAlignment="1" applyProtection="1">
      <alignment horizontal="center" vertical="center"/>
    </xf>
    <xf numFmtId="0" fontId="46" fillId="9" borderId="32" xfId="0" applyFont="1" applyFill="1" applyBorder="1" applyAlignment="1" applyProtection="1">
      <alignment horizontal="left" vertical="center" indent="1"/>
      <protection locked="0"/>
    </xf>
    <xf numFmtId="165" fontId="47" fillId="9" borderId="40" xfId="2" applyNumberFormat="1" applyFont="1" applyFill="1" applyBorder="1" applyAlignment="1" applyProtection="1">
      <alignment horizontal="center" vertical="center"/>
    </xf>
    <xf numFmtId="165" fontId="47" fillId="9" borderId="41" xfId="2" applyNumberFormat="1" applyFont="1" applyFill="1" applyBorder="1" applyAlignment="1" applyProtection="1">
      <alignment horizontal="center" vertical="center"/>
    </xf>
    <xf numFmtId="165" fontId="47" fillId="9" borderId="43" xfId="2" applyNumberFormat="1" applyFont="1" applyFill="1" applyBorder="1" applyAlignment="1" applyProtection="1">
      <alignment horizontal="center" vertical="center"/>
    </xf>
    <xf numFmtId="0" fontId="46" fillId="9" borderId="38" xfId="0" applyFont="1" applyFill="1" applyBorder="1" applyAlignment="1" applyProtection="1">
      <alignment vertical="center"/>
      <protection locked="0"/>
    </xf>
    <xf numFmtId="165" fontId="46" fillId="9" borderId="37" xfId="0" applyNumberFormat="1" applyFont="1" applyFill="1" applyBorder="1" applyAlignment="1" applyProtection="1">
      <alignment horizontal="center" vertical="center"/>
      <protection locked="0"/>
    </xf>
    <xf numFmtId="165" fontId="46" fillId="9" borderId="37" xfId="0" applyNumberFormat="1" applyFont="1" applyFill="1" applyBorder="1" applyAlignment="1">
      <alignment horizontal="center" vertical="center"/>
    </xf>
    <xf numFmtId="165" fontId="46" fillId="9" borderId="38" xfId="0" applyNumberFormat="1" applyFont="1" applyFill="1" applyBorder="1" applyAlignment="1">
      <alignment horizontal="center" vertical="center"/>
    </xf>
    <xf numFmtId="165" fontId="46" fillId="9" borderId="38" xfId="0" applyNumberFormat="1" applyFont="1" applyFill="1" applyBorder="1" applyAlignment="1" applyProtection="1">
      <alignment horizontal="center" vertical="center"/>
      <protection locked="0"/>
    </xf>
    <xf numFmtId="165" fontId="47" fillId="9" borderId="40" xfId="1" applyNumberFormat="1" applyFont="1" applyFill="1" applyBorder="1" applyAlignment="1" applyProtection="1">
      <alignment horizontal="center" vertical="center"/>
    </xf>
    <xf numFmtId="165" fontId="47" fillId="9" borderId="41" xfId="1" applyNumberFormat="1" applyFont="1" applyFill="1" applyBorder="1" applyAlignment="1" applyProtection="1">
      <alignment horizontal="center" vertical="center"/>
    </xf>
    <xf numFmtId="0" fontId="51" fillId="2" borderId="0" xfId="0" applyFont="1" applyFill="1"/>
    <xf numFmtId="0" fontId="51" fillId="2" borderId="0" xfId="0" applyFont="1" applyFill="1" applyAlignment="1">
      <alignment horizontal="center" vertical="center"/>
    </xf>
    <xf numFmtId="0" fontId="51" fillId="2" borderId="0" xfId="0" applyFont="1" applyFill="1" applyAlignment="1" applyProtection="1">
      <alignment horizontal="center" vertical="center"/>
      <protection locked="0"/>
    </xf>
    <xf numFmtId="169" fontId="51" fillId="2" borderId="0" xfId="0" applyNumberFormat="1" applyFont="1" applyFill="1" applyAlignment="1" applyProtection="1">
      <alignment horizontal="center" vertical="center"/>
      <protection locked="0"/>
    </xf>
    <xf numFmtId="170" fontId="45" fillId="2" borderId="0" xfId="0" applyNumberFormat="1" applyFont="1" applyFill="1" applyAlignment="1">
      <alignment horizontal="center" vertical="center"/>
    </xf>
    <xf numFmtId="0" fontId="45" fillId="2" borderId="0" xfId="0" applyFont="1" applyFill="1" applyAlignment="1">
      <alignment vertical="center"/>
    </xf>
    <xf numFmtId="0" fontId="45" fillId="2" borderId="32" xfId="0" applyFont="1" applyFill="1" applyBorder="1" applyAlignment="1">
      <alignment horizontal="center" vertical="center"/>
    </xf>
    <xf numFmtId="0" fontId="51" fillId="2" borderId="0" xfId="0" applyFont="1" applyFill="1" applyAlignment="1">
      <alignment vertical="center"/>
    </xf>
    <xf numFmtId="0" fontId="51" fillId="2" borderId="0" xfId="0" applyFont="1" applyFill="1" applyAlignment="1">
      <alignment horizontal="left" vertical="center" indent="1"/>
    </xf>
    <xf numFmtId="0" fontId="45" fillId="2" borderId="32" xfId="0" applyFont="1" applyFill="1" applyBorder="1" applyAlignment="1">
      <alignment horizontal="left" vertical="center" indent="1"/>
    </xf>
    <xf numFmtId="169" fontId="51" fillId="2" borderId="45" xfId="0" applyNumberFormat="1" applyFont="1" applyFill="1" applyBorder="1" applyAlignment="1">
      <alignment horizontal="center" vertical="center"/>
    </xf>
    <xf numFmtId="0" fontId="51" fillId="2" borderId="37" xfId="0" applyFont="1" applyFill="1" applyBorder="1" applyAlignment="1" applyProtection="1">
      <alignment horizontal="center" vertical="center"/>
      <protection locked="0"/>
    </xf>
    <xf numFmtId="169" fontId="51" fillId="2" borderId="37" xfId="0" applyNumberFormat="1" applyFont="1" applyFill="1" applyBorder="1" applyAlignment="1" applyProtection="1">
      <alignment horizontal="center" vertical="center"/>
      <protection locked="0"/>
    </xf>
    <xf numFmtId="0" fontId="51" fillId="2" borderId="38" xfId="0" applyFont="1" applyFill="1" applyBorder="1" applyAlignment="1" applyProtection="1">
      <alignment horizontal="center" vertical="center"/>
      <protection locked="0"/>
    </xf>
    <xf numFmtId="169" fontId="51" fillId="2" borderId="38" xfId="0" applyNumberFormat="1" applyFont="1" applyFill="1" applyBorder="1" applyAlignment="1" applyProtection="1">
      <alignment horizontal="center" vertical="center"/>
      <protection locked="0"/>
    </xf>
    <xf numFmtId="0" fontId="51" fillId="2" borderId="37" xfId="0" applyFont="1" applyFill="1" applyBorder="1" applyAlignment="1">
      <alignment vertical="center"/>
    </xf>
    <xf numFmtId="1" fontId="45" fillId="2" borderId="37" xfId="0" applyNumberFormat="1" applyFont="1" applyFill="1" applyBorder="1" applyAlignment="1">
      <alignment horizontal="center" vertical="center"/>
    </xf>
    <xf numFmtId="169" fontId="51" fillId="2" borderId="37" xfId="0" applyNumberFormat="1" applyFont="1" applyFill="1" applyBorder="1" applyAlignment="1">
      <alignment horizontal="center" vertical="center"/>
    </xf>
    <xf numFmtId="169" fontId="45" fillId="2" borderId="38" xfId="0" applyNumberFormat="1" applyFont="1" applyFill="1" applyBorder="1" applyAlignment="1">
      <alignment horizontal="center" vertical="center"/>
    </xf>
    <xf numFmtId="166" fontId="51" fillId="2" borderId="37" xfId="0" applyNumberFormat="1" applyFont="1" applyFill="1" applyBorder="1" applyAlignment="1">
      <alignment horizontal="center" vertical="center"/>
    </xf>
    <xf numFmtId="166" fontId="45" fillId="2" borderId="37" xfId="0" applyNumberFormat="1" applyFont="1" applyFill="1" applyBorder="1" applyAlignment="1">
      <alignment horizontal="center" vertical="center"/>
    </xf>
    <xf numFmtId="166" fontId="51" fillId="2" borderId="45" xfId="0" applyNumberFormat="1" applyFont="1" applyFill="1" applyBorder="1" applyAlignment="1">
      <alignment horizontal="center" vertical="center"/>
    </xf>
    <xf numFmtId="0" fontId="44" fillId="2" borderId="0" xfId="0" applyFont="1" applyFill="1" applyAlignment="1">
      <alignment vertical="center"/>
    </xf>
    <xf numFmtId="0" fontId="51" fillId="2" borderId="45" xfId="0" applyFont="1" applyFill="1" applyBorder="1" applyAlignment="1">
      <alignment vertical="center"/>
    </xf>
    <xf numFmtId="0" fontId="51" fillId="2" borderId="58" xfId="0" applyFont="1" applyFill="1" applyBorder="1" applyAlignment="1">
      <alignment horizontal="center" vertical="center"/>
    </xf>
    <xf numFmtId="169" fontId="51" fillId="2" borderId="58" xfId="0" applyNumberFormat="1" applyFont="1" applyFill="1" applyBorder="1" applyAlignment="1">
      <alignment horizontal="center" vertical="center"/>
    </xf>
    <xf numFmtId="1" fontId="45" fillId="2" borderId="45" xfId="0" applyNumberFormat="1" applyFont="1" applyFill="1" applyBorder="1" applyAlignment="1">
      <alignment horizontal="center" vertical="center"/>
    </xf>
    <xf numFmtId="166" fontId="51" fillId="2" borderId="58" xfId="0" applyNumberFormat="1" applyFont="1" applyFill="1" applyBorder="1" applyAlignment="1">
      <alignment horizontal="center" vertical="center"/>
    </xf>
    <xf numFmtId="0" fontId="45" fillId="10" borderId="43" xfId="0" applyFont="1" applyFill="1" applyBorder="1" applyAlignment="1">
      <alignment horizontal="center" vertical="center" wrapText="1"/>
    </xf>
    <xf numFmtId="0" fontId="45" fillId="10" borderId="41" xfId="0" applyFont="1" applyFill="1" applyBorder="1" applyAlignment="1">
      <alignment horizontal="center" vertical="center" wrapText="1"/>
    </xf>
    <xf numFmtId="0" fontId="45" fillId="9" borderId="40" xfId="0" applyFont="1" applyFill="1" applyBorder="1" applyAlignment="1">
      <alignment horizontal="center" vertical="center"/>
    </xf>
    <xf numFmtId="0" fontId="45" fillId="9" borderId="48" xfId="0" applyFont="1" applyFill="1" applyBorder="1" applyAlignment="1">
      <alignment horizontal="center" vertical="center"/>
    </xf>
    <xf numFmtId="0" fontId="45" fillId="9" borderId="41" xfId="0" applyFont="1" applyFill="1" applyBorder="1" applyAlignment="1">
      <alignment horizontal="center" vertical="center"/>
    </xf>
    <xf numFmtId="0" fontId="51" fillId="9" borderId="40" xfId="0" applyFont="1" applyFill="1" applyBorder="1" applyAlignment="1">
      <alignment vertical="center"/>
    </xf>
    <xf numFmtId="0" fontId="51" fillId="9" borderId="43" xfId="0" applyFont="1" applyFill="1" applyBorder="1" applyAlignment="1">
      <alignment vertical="center"/>
    </xf>
    <xf numFmtId="0" fontId="45" fillId="9" borderId="32" xfId="0" applyFont="1" applyFill="1" applyBorder="1" applyAlignment="1">
      <alignment horizontal="left" vertical="center" indent="1"/>
    </xf>
    <xf numFmtId="169" fontId="51" fillId="9" borderId="37" xfId="0" applyNumberFormat="1" applyFont="1" applyFill="1" applyBorder="1" applyAlignment="1" applyProtection="1">
      <alignment horizontal="center" vertical="center"/>
      <protection locked="0"/>
    </xf>
    <xf numFmtId="169" fontId="51" fillId="9" borderId="0" xfId="0" applyNumberFormat="1" applyFont="1" applyFill="1" applyAlignment="1" applyProtection="1">
      <alignment horizontal="center" vertical="center"/>
      <protection locked="0"/>
    </xf>
    <xf numFmtId="169" fontId="51" fillId="9" borderId="38" xfId="0" applyNumberFormat="1" applyFont="1" applyFill="1" applyBorder="1" applyAlignment="1" applyProtection="1">
      <alignment horizontal="center" vertical="center"/>
      <protection locked="0"/>
    </xf>
    <xf numFmtId="0" fontId="51" fillId="9" borderId="37" xfId="0" applyFont="1" applyFill="1" applyBorder="1" applyAlignment="1">
      <alignment vertical="center"/>
    </xf>
    <xf numFmtId="0" fontId="51" fillId="9" borderId="45" xfId="0" applyFont="1" applyFill="1" applyBorder="1" applyAlignment="1">
      <alignment vertical="center"/>
    </xf>
    <xf numFmtId="0" fontId="45" fillId="9" borderId="33" xfId="0" applyFont="1" applyFill="1" applyBorder="1" applyAlignment="1">
      <alignment horizontal="left" vertical="center" indent="1"/>
    </xf>
    <xf numFmtId="9" fontId="45" fillId="9" borderId="39" xfId="3" applyFont="1" applyFill="1" applyBorder="1" applyAlignment="1" applyProtection="1">
      <alignment horizontal="center" vertical="center"/>
    </xf>
    <xf numFmtId="9" fontId="45" fillId="9" borderId="34" xfId="3" applyFont="1" applyFill="1" applyBorder="1" applyAlignment="1" applyProtection="1">
      <alignment horizontal="center" vertical="center"/>
    </xf>
    <xf numFmtId="9" fontId="45" fillId="9" borderId="42" xfId="3" applyFont="1" applyFill="1" applyBorder="1" applyAlignment="1" applyProtection="1">
      <alignment horizontal="center" vertical="center"/>
    </xf>
    <xf numFmtId="0" fontId="51" fillId="9" borderId="39" xfId="0" applyFont="1" applyFill="1" applyBorder="1" applyAlignment="1">
      <alignment vertical="center"/>
    </xf>
    <xf numFmtId="0" fontId="51" fillId="9" borderId="46" xfId="0" applyFont="1" applyFill="1" applyBorder="1" applyAlignment="1">
      <alignment vertical="center"/>
    </xf>
    <xf numFmtId="169" fontId="51" fillId="9" borderId="58" xfId="0" applyNumberFormat="1" applyFont="1" applyFill="1" applyBorder="1" applyAlignment="1">
      <alignment horizontal="center" vertical="center"/>
    </xf>
    <xf numFmtId="9" fontId="51" fillId="9" borderId="59" xfId="3" applyFont="1" applyFill="1" applyBorder="1" applyAlignment="1" applyProtection="1">
      <alignment horizontal="center" vertical="center"/>
    </xf>
    <xf numFmtId="0" fontId="45" fillId="9" borderId="33" xfId="0" applyFont="1" applyFill="1" applyBorder="1" applyAlignment="1">
      <alignment horizontal="center" vertical="center"/>
    </xf>
    <xf numFmtId="0" fontId="45" fillId="9" borderId="40" xfId="0" applyFont="1" applyFill="1" applyBorder="1" applyAlignment="1">
      <alignment horizontal="center" vertical="center" wrapText="1"/>
    </xf>
    <xf numFmtId="0" fontId="45" fillId="9" borderId="43" xfId="0" applyFont="1" applyFill="1" applyBorder="1" applyAlignment="1">
      <alignment horizontal="center" vertical="center" wrapText="1"/>
    </xf>
    <xf numFmtId="0" fontId="51" fillId="9" borderId="58" xfId="0" applyFont="1" applyFill="1" applyBorder="1" applyAlignment="1">
      <alignment horizontal="center" vertical="center"/>
    </xf>
    <xf numFmtId="0" fontId="45" fillId="9" borderId="32" xfId="0" applyFont="1" applyFill="1" applyBorder="1" applyAlignment="1">
      <alignment horizontal="center" vertical="center"/>
    </xf>
    <xf numFmtId="0" fontId="51" fillId="9" borderId="37" xfId="0" applyFont="1" applyFill="1" applyBorder="1" applyAlignment="1" applyProtection="1">
      <alignment horizontal="center" vertical="center"/>
      <protection locked="0"/>
    </xf>
    <xf numFmtId="1" fontId="45" fillId="9" borderId="37" xfId="0" applyNumberFormat="1" applyFont="1" applyFill="1" applyBorder="1" applyAlignment="1">
      <alignment horizontal="center" vertical="center"/>
    </xf>
    <xf numFmtId="1" fontId="45" fillId="9" borderId="45" xfId="0" applyNumberFormat="1" applyFont="1" applyFill="1" applyBorder="1" applyAlignment="1">
      <alignment horizontal="center" vertical="center"/>
    </xf>
    <xf numFmtId="0" fontId="51" fillId="9" borderId="39" xfId="0" applyFont="1" applyFill="1" applyBorder="1" applyAlignment="1" applyProtection="1">
      <alignment horizontal="center" vertical="center"/>
      <protection locked="0"/>
    </xf>
    <xf numFmtId="1" fontId="45" fillId="9" borderId="39" xfId="0" applyNumberFormat="1" applyFont="1" applyFill="1" applyBorder="1" applyAlignment="1">
      <alignment horizontal="center" vertical="center"/>
    </xf>
    <xf numFmtId="1" fontId="45" fillId="9" borderId="46" xfId="0" applyNumberFormat="1" applyFont="1" applyFill="1" applyBorder="1" applyAlignment="1">
      <alignment horizontal="center" vertical="center"/>
    </xf>
    <xf numFmtId="0" fontId="51" fillId="9" borderId="59" xfId="0" applyFont="1" applyFill="1" applyBorder="1" applyAlignment="1">
      <alignment horizontal="center" vertical="center"/>
    </xf>
    <xf numFmtId="0" fontId="45" fillId="9" borderId="47" xfId="0" applyFont="1" applyFill="1" applyBorder="1" applyAlignment="1">
      <alignment horizontal="center" vertical="center"/>
    </xf>
    <xf numFmtId="0" fontId="45" fillId="9" borderId="41" xfId="0" applyFont="1" applyFill="1" applyBorder="1" applyAlignment="1">
      <alignment horizontal="center" vertical="center" wrapText="1"/>
    </xf>
    <xf numFmtId="169" fontId="51" fillId="9" borderId="37" xfId="0" applyNumberFormat="1" applyFont="1" applyFill="1" applyBorder="1" applyAlignment="1">
      <alignment horizontal="center" vertical="center"/>
    </xf>
    <xf numFmtId="169" fontId="45" fillId="9" borderId="38" xfId="0" applyNumberFormat="1" applyFont="1" applyFill="1" applyBorder="1" applyAlignment="1">
      <alignment horizontal="center" vertical="center"/>
    </xf>
    <xf numFmtId="169" fontId="51" fillId="9" borderId="45" xfId="0" applyNumberFormat="1" applyFont="1" applyFill="1" applyBorder="1" applyAlignment="1">
      <alignment horizontal="center" vertical="center"/>
    </xf>
    <xf numFmtId="169" fontId="51" fillId="9" borderId="39" xfId="0" applyNumberFormat="1" applyFont="1" applyFill="1" applyBorder="1" applyAlignment="1">
      <alignment horizontal="center" vertical="center"/>
    </xf>
    <xf numFmtId="169" fontId="45" fillId="9" borderId="42" xfId="0" applyNumberFormat="1" applyFont="1" applyFill="1" applyBorder="1" applyAlignment="1">
      <alignment horizontal="center" vertical="center"/>
    </xf>
    <xf numFmtId="169" fontId="51" fillId="9" borderId="46" xfId="0" applyNumberFormat="1" applyFont="1" applyFill="1" applyBorder="1" applyAlignment="1">
      <alignment horizontal="center" vertical="center"/>
    </xf>
    <xf numFmtId="169" fontId="51" fillId="9" borderId="59" xfId="0" applyNumberFormat="1" applyFont="1" applyFill="1" applyBorder="1" applyAlignment="1">
      <alignment horizontal="center" vertical="center"/>
    </xf>
    <xf numFmtId="166" fontId="51" fillId="9" borderId="37" xfId="0" applyNumberFormat="1" applyFont="1" applyFill="1" applyBorder="1" applyAlignment="1">
      <alignment horizontal="center" vertical="center"/>
    </xf>
    <xf numFmtId="166" fontId="45" fillId="9" borderId="37" xfId="0" applyNumberFormat="1" applyFont="1" applyFill="1" applyBorder="1" applyAlignment="1">
      <alignment horizontal="center" vertical="center"/>
    </xf>
    <xf numFmtId="166" fontId="51" fillId="9" borderId="45" xfId="0" applyNumberFormat="1" applyFont="1" applyFill="1" applyBorder="1" applyAlignment="1">
      <alignment horizontal="center" vertical="center"/>
    </xf>
    <xf numFmtId="166" fontId="51" fillId="9" borderId="58" xfId="0" applyNumberFormat="1" applyFont="1" applyFill="1" applyBorder="1" applyAlignment="1">
      <alignment horizontal="center" vertical="center"/>
    </xf>
    <xf numFmtId="166" fontId="51" fillId="9" borderId="59" xfId="0" applyNumberFormat="1" applyFont="1" applyFill="1" applyBorder="1" applyAlignment="1">
      <alignment horizontal="center" vertical="center"/>
    </xf>
    <xf numFmtId="169" fontId="51" fillId="9" borderId="42" xfId="0" applyNumberFormat="1" applyFont="1" applyFill="1" applyBorder="1" applyAlignment="1">
      <alignment horizontal="center" vertical="center"/>
    </xf>
    <xf numFmtId="166" fontId="51" fillId="9" borderId="39" xfId="0" applyNumberFormat="1" applyFont="1" applyFill="1" applyBorder="1" applyAlignment="1">
      <alignment horizontal="center" vertical="center"/>
    </xf>
    <xf numFmtId="166" fontId="45" fillId="9" borderId="39" xfId="0" applyNumberFormat="1" applyFont="1" applyFill="1" applyBorder="1" applyAlignment="1">
      <alignment horizontal="center" vertical="center"/>
    </xf>
    <xf numFmtId="166" fontId="51" fillId="9" borderId="46" xfId="0" applyNumberFormat="1" applyFont="1" applyFill="1" applyBorder="1" applyAlignment="1">
      <alignment horizontal="center" vertical="center"/>
    </xf>
    <xf numFmtId="0" fontId="51" fillId="2" borderId="0" xfId="0" applyFont="1" applyFill="1" applyAlignment="1">
      <alignment horizontal="left" indent="1"/>
    </xf>
    <xf numFmtId="165" fontId="51" fillId="2" borderId="0" xfId="0" applyNumberFormat="1" applyFont="1" applyFill="1"/>
    <xf numFmtId="165" fontId="51" fillId="2" borderId="0" xfId="1" applyNumberFormat="1" applyFont="1" applyFill="1" applyBorder="1" applyProtection="1"/>
    <xf numFmtId="0" fontId="51" fillId="2" borderId="32" xfId="0" applyFont="1" applyFill="1" applyBorder="1" applyAlignment="1" applyProtection="1">
      <alignment horizontal="left" vertical="center" indent="1"/>
      <protection locked="0"/>
    </xf>
    <xf numFmtId="165" fontId="51" fillId="2" borderId="45" xfId="1" applyNumberFormat="1" applyFont="1" applyFill="1" applyBorder="1" applyAlignment="1" applyProtection="1">
      <alignment horizontal="center" vertical="center"/>
    </xf>
    <xf numFmtId="165" fontId="51" fillId="2" borderId="38" xfId="0" applyNumberFormat="1" applyFont="1" applyFill="1" applyBorder="1" applyAlignment="1" applyProtection="1">
      <alignment horizontal="center" vertical="center"/>
      <protection locked="0"/>
    </xf>
    <xf numFmtId="165" fontId="51" fillId="2" borderId="37" xfId="0" applyNumberFormat="1" applyFont="1" applyFill="1" applyBorder="1" applyAlignment="1" applyProtection="1">
      <alignment horizontal="center" vertical="center"/>
      <protection locked="0"/>
    </xf>
    <xf numFmtId="165" fontId="45" fillId="2" borderId="40" xfId="0" applyNumberFormat="1" applyFont="1" applyFill="1" applyBorder="1" applyAlignment="1">
      <alignment horizontal="center" vertical="center" wrapText="1"/>
    </xf>
    <xf numFmtId="165" fontId="45" fillId="2" borderId="43" xfId="0" applyNumberFormat="1" applyFont="1" applyFill="1" applyBorder="1" applyAlignment="1">
      <alignment horizontal="center" vertical="center" wrapText="1"/>
    </xf>
    <xf numFmtId="0" fontId="51" fillId="9" borderId="32" xfId="0" applyFont="1" applyFill="1" applyBorder="1" applyAlignment="1" applyProtection="1">
      <alignment horizontal="left" vertical="center" indent="1"/>
      <protection locked="0"/>
    </xf>
    <xf numFmtId="165" fontId="51" fillId="9" borderId="38" xfId="0" applyNumberFormat="1" applyFont="1" applyFill="1" applyBorder="1" applyAlignment="1" applyProtection="1">
      <alignment horizontal="center" vertical="center"/>
      <protection locked="0"/>
    </xf>
    <xf numFmtId="165" fontId="51" fillId="9" borderId="45" xfId="1" applyNumberFormat="1" applyFont="1" applyFill="1" applyBorder="1" applyAlignment="1" applyProtection="1">
      <alignment horizontal="center" vertical="center"/>
    </xf>
    <xf numFmtId="165" fontId="51" fillId="9" borderId="37" xfId="0" applyNumberFormat="1" applyFont="1" applyFill="1" applyBorder="1" applyAlignment="1" applyProtection="1">
      <alignment horizontal="center" vertical="center"/>
      <protection locked="0"/>
    </xf>
    <xf numFmtId="165" fontId="45" fillId="9" borderId="40" xfId="1" applyNumberFormat="1" applyFont="1" applyFill="1" applyBorder="1" applyAlignment="1" applyProtection="1">
      <alignment horizontal="center" vertical="center"/>
    </xf>
    <xf numFmtId="165" fontId="45" fillId="9" borderId="43" xfId="1" applyNumberFormat="1" applyFont="1" applyFill="1" applyBorder="1" applyAlignment="1" applyProtection="1">
      <alignment horizontal="center" vertical="center"/>
    </xf>
    <xf numFmtId="165" fontId="45" fillId="9" borderId="41" xfId="1" applyNumberFormat="1" applyFont="1" applyFill="1" applyBorder="1" applyAlignment="1" applyProtection="1">
      <alignment horizontal="center" vertical="center"/>
    </xf>
    <xf numFmtId="165" fontId="45" fillId="2" borderId="28" xfId="1" applyNumberFormat="1" applyFont="1" applyFill="1" applyBorder="1" applyAlignment="1" applyProtection="1">
      <alignment horizontal="center" vertical="center"/>
    </xf>
    <xf numFmtId="165" fontId="45" fillId="10" borderId="28" xfId="0" applyNumberFormat="1" applyFont="1" applyFill="1" applyBorder="1" applyAlignment="1">
      <alignment horizontal="center" vertical="center"/>
    </xf>
    <xf numFmtId="0" fontId="45" fillId="9" borderId="47" xfId="0" applyFont="1" applyFill="1" applyBorder="1" applyAlignment="1">
      <alignment horizontal="center" vertical="center"/>
    </xf>
    <xf numFmtId="0" fontId="45" fillId="9" borderId="48" xfId="0" applyFont="1" applyFill="1" applyBorder="1" applyAlignment="1">
      <alignment horizontal="center" vertical="center"/>
    </xf>
    <xf numFmtId="0" fontId="53" fillId="9" borderId="29" xfId="0" applyFont="1" applyFill="1" applyBorder="1" applyAlignment="1">
      <alignment horizontal="center" vertical="center"/>
    </xf>
    <xf numFmtId="0" fontId="53" fillId="9" borderId="30" xfId="0" applyFont="1" applyFill="1" applyBorder="1" applyAlignment="1">
      <alignment horizontal="center" vertical="center"/>
    </xf>
    <xf numFmtId="0" fontId="53" fillId="9" borderId="31" xfId="0" applyFont="1" applyFill="1" applyBorder="1" applyAlignment="1">
      <alignment horizontal="center" vertical="center"/>
    </xf>
    <xf numFmtId="0" fontId="53" fillId="9" borderId="33" xfId="0" applyFont="1" applyFill="1" applyBorder="1" applyAlignment="1">
      <alignment horizontal="center" vertical="center"/>
    </xf>
    <xf numFmtId="0" fontId="53" fillId="9" borderId="34" xfId="0" applyFont="1" applyFill="1" applyBorder="1" applyAlignment="1">
      <alignment horizontal="center" vertical="center"/>
    </xf>
    <xf numFmtId="0" fontId="53" fillId="9" borderId="35" xfId="0" applyFont="1" applyFill="1" applyBorder="1" applyAlignment="1">
      <alignment horizontal="center" vertical="center"/>
    </xf>
    <xf numFmtId="0" fontId="51" fillId="9" borderId="37" xfId="0" applyFont="1" applyFill="1" applyBorder="1" applyAlignment="1" applyProtection="1">
      <alignment vertical="center"/>
      <protection locked="0"/>
    </xf>
    <xf numFmtId="0" fontId="51" fillId="9" borderId="0" xfId="0" applyFont="1" applyFill="1" applyAlignment="1" applyProtection="1">
      <alignment vertical="center"/>
      <protection locked="0"/>
    </xf>
    <xf numFmtId="0" fontId="51" fillId="2" borderId="37" xfId="0" applyFont="1" applyFill="1" applyBorder="1" applyAlignment="1" applyProtection="1">
      <alignment vertical="center"/>
      <protection locked="0"/>
    </xf>
    <xf numFmtId="0" fontId="51" fillId="2" borderId="0" xfId="0" applyFont="1" applyFill="1" applyAlignment="1" applyProtection="1">
      <alignment vertical="center"/>
      <protection locked="0"/>
    </xf>
    <xf numFmtId="0" fontId="45" fillId="2" borderId="40" xfId="0" applyFont="1" applyFill="1" applyBorder="1" applyAlignment="1">
      <alignment horizontal="center" vertical="center" wrapText="1"/>
    </xf>
    <xf numFmtId="0" fontId="45" fillId="2" borderId="48" xfId="0" applyFont="1" applyFill="1" applyBorder="1" applyAlignment="1">
      <alignment horizontal="center" vertical="center" wrapText="1"/>
    </xf>
    <xf numFmtId="0" fontId="45" fillId="10" borderId="40" xfId="0" applyFont="1" applyFill="1" applyBorder="1" applyAlignment="1">
      <alignment horizontal="center" vertical="center" wrapText="1"/>
    </xf>
    <xf numFmtId="0" fontId="45" fillId="10" borderId="53" xfId="0" applyFont="1" applyFill="1" applyBorder="1" applyAlignment="1">
      <alignment horizontal="center" vertical="center" wrapText="1"/>
    </xf>
    <xf numFmtId="0" fontId="51" fillId="2" borderId="54" xfId="0" applyFont="1" applyFill="1" applyBorder="1" applyAlignment="1" applyProtection="1">
      <alignment vertical="center"/>
      <protection locked="0"/>
    </xf>
    <xf numFmtId="0" fontId="51" fillId="9" borderId="54" xfId="0" applyFont="1" applyFill="1" applyBorder="1" applyAlignment="1" applyProtection="1">
      <alignment vertical="center"/>
      <protection locked="0"/>
    </xf>
    <xf numFmtId="0" fontId="23" fillId="2" borderId="0" xfId="0" applyFont="1" applyFill="1" applyAlignment="1">
      <alignment horizontal="left" vertical="top" wrapText="1"/>
    </xf>
    <xf numFmtId="0" fontId="24" fillId="2" borderId="6" xfId="0" applyFont="1" applyFill="1" applyBorder="1" applyAlignment="1">
      <alignment horizontal="left" vertical="top" wrapText="1"/>
    </xf>
    <xf numFmtId="0" fontId="24" fillId="2" borderId="7" xfId="0" applyFont="1" applyFill="1" applyBorder="1" applyAlignment="1">
      <alignment horizontal="left" vertical="top" wrapText="1"/>
    </xf>
    <xf numFmtId="0" fontId="24" fillId="2" borderId="8" xfId="0" applyFont="1" applyFill="1" applyBorder="1" applyAlignment="1">
      <alignment horizontal="left" vertical="top" wrapText="1"/>
    </xf>
    <xf numFmtId="0" fontId="24" fillId="2" borderId="9" xfId="0" applyFont="1" applyFill="1" applyBorder="1" applyAlignment="1">
      <alignment horizontal="left" vertical="top" wrapText="1"/>
    </xf>
    <xf numFmtId="0" fontId="24" fillId="2" borderId="0" xfId="0" applyFont="1" applyFill="1" applyAlignment="1">
      <alignment horizontal="left" vertical="top" wrapText="1"/>
    </xf>
    <xf numFmtId="0" fontId="24" fillId="2" borderId="10" xfId="0"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2" xfId="0" applyFont="1" applyFill="1" applyBorder="1" applyAlignment="1">
      <alignment horizontal="left" vertical="top" wrapText="1"/>
    </xf>
    <xf numFmtId="0" fontId="24" fillId="2" borderId="13" xfId="0" applyFont="1" applyFill="1" applyBorder="1" applyAlignment="1">
      <alignment horizontal="left" vertical="top" wrapText="1"/>
    </xf>
    <xf numFmtId="0" fontId="33" fillId="3" borderId="20" xfId="0" applyFont="1" applyFill="1" applyBorder="1" applyAlignment="1">
      <alignment horizontal="center" vertical="center" wrapText="1"/>
    </xf>
    <xf numFmtId="0" fontId="33" fillId="3" borderId="24" xfId="0" applyFont="1" applyFill="1" applyBorder="1" applyAlignment="1">
      <alignment horizontal="center" vertical="center" wrapText="1"/>
    </xf>
    <xf numFmtId="169" fontId="24" fillId="2" borderId="18" xfId="0" applyNumberFormat="1" applyFont="1" applyFill="1" applyBorder="1" applyAlignment="1">
      <alignment horizontal="center" vertical="top" wrapText="1"/>
    </xf>
    <xf numFmtId="169" fontId="24" fillId="2" borderId="19" xfId="0" applyNumberFormat="1" applyFont="1" applyFill="1" applyBorder="1" applyAlignment="1">
      <alignment horizontal="center" vertical="top" wrapText="1"/>
    </xf>
    <xf numFmtId="0" fontId="34" fillId="3" borderId="6" xfId="0" applyFont="1" applyFill="1" applyBorder="1" applyAlignment="1">
      <alignment horizontal="center" vertical="center" wrapText="1"/>
    </xf>
    <xf numFmtId="0" fontId="34" fillId="3" borderId="7" xfId="0" applyFont="1" applyFill="1" applyBorder="1" applyAlignment="1">
      <alignment horizontal="center" vertical="center" wrapText="1"/>
    </xf>
    <xf numFmtId="14" fontId="24" fillId="2" borderId="18" xfId="0" applyNumberFormat="1" applyFont="1" applyFill="1" applyBorder="1" applyAlignment="1">
      <alignment horizontal="center" vertical="top" wrapText="1"/>
    </xf>
    <xf numFmtId="14" fontId="24" fillId="2" borderId="19" xfId="0" applyNumberFormat="1" applyFont="1" applyFill="1" applyBorder="1" applyAlignment="1">
      <alignment horizontal="center" vertical="top" wrapText="1"/>
    </xf>
    <xf numFmtId="0" fontId="33" fillId="3" borderId="22" xfId="0" applyFont="1" applyFill="1" applyBorder="1" applyAlignment="1">
      <alignment horizontal="center" vertical="center" wrapText="1"/>
    </xf>
    <xf numFmtId="0" fontId="33" fillId="3" borderId="23" xfId="0" applyFont="1" applyFill="1" applyBorder="1" applyAlignment="1">
      <alignment horizontal="center" vertical="center" wrapText="1"/>
    </xf>
    <xf numFmtId="0" fontId="24" fillId="2" borderId="18" xfId="0" applyFont="1" applyFill="1" applyBorder="1" applyAlignment="1">
      <alignment horizontal="center" vertical="top" wrapText="1"/>
    </xf>
    <xf numFmtId="0" fontId="24" fillId="2" borderId="19" xfId="0" applyFont="1" applyFill="1" applyBorder="1" applyAlignment="1">
      <alignment horizontal="center" vertical="top" wrapText="1"/>
    </xf>
    <xf numFmtId="0" fontId="33" fillId="3" borderId="21" xfId="0" applyFont="1" applyFill="1" applyBorder="1" applyAlignment="1">
      <alignment horizontal="center" vertical="center" wrapText="1"/>
    </xf>
    <xf numFmtId="0" fontId="4" fillId="0" borderId="0" xfId="8" applyFont="1" applyBorder="1">
      <alignment horizontal="left" indent="5"/>
    </xf>
    <xf numFmtId="0" fontId="14" fillId="3" borderId="6" xfId="0" applyFont="1" applyFill="1" applyBorder="1" applyAlignment="1">
      <alignment horizontal="right" vertical="center" wrapText="1"/>
    </xf>
    <xf numFmtId="0" fontId="14" fillId="3" borderId="7" xfId="0" applyFont="1" applyFill="1" applyBorder="1" applyAlignment="1">
      <alignment horizontal="right" vertical="center" wrapText="1"/>
    </xf>
    <xf numFmtId="0" fontId="14" fillId="3" borderId="8" xfId="0" applyFont="1" applyFill="1" applyBorder="1" applyAlignment="1">
      <alignment horizontal="right" vertical="center" wrapText="1"/>
    </xf>
    <xf numFmtId="0" fontId="31" fillId="0" borderId="9" xfId="8" applyFont="1" applyBorder="1">
      <alignment horizontal="left" indent="5"/>
    </xf>
    <xf numFmtId="0" fontId="31" fillId="0" borderId="0" xfId="8" applyFont="1" applyBorder="1">
      <alignment horizontal="left" indent="5"/>
    </xf>
    <xf numFmtId="0" fontId="31" fillId="0" borderId="11" xfId="8" applyFont="1" applyBorder="1">
      <alignment horizontal="left" indent="5"/>
    </xf>
    <xf numFmtId="0" fontId="31" fillId="0" borderId="12" xfId="8" applyFont="1" applyBorder="1">
      <alignment horizontal="left" indent="5"/>
    </xf>
    <xf numFmtId="0" fontId="44" fillId="10" borderId="60" xfId="0" applyFont="1" applyFill="1" applyBorder="1" applyAlignment="1">
      <alignment horizontal="center" vertical="center"/>
    </xf>
    <xf numFmtId="0" fontId="44" fillId="10" borderId="59" xfId="0" applyFont="1" applyFill="1" applyBorder="1" applyAlignment="1">
      <alignment horizontal="center" vertical="center"/>
    </xf>
    <xf numFmtId="0" fontId="44" fillId="10" borderId="47" xfId="0" applyFont="1" applyFill="1" applyBorder="1" applyAlignment="1">
      <alignment horizontal="center" vertical="center"/>
    </xf>
    <xf numFmtId="0" fontId="44" fillId="10" borderId="48" xfId="0" applyFont="1" applyFill="1" applyBorder="1" applyAlignment="1">
      <alignment horizontal="center" vertical="center"/>
    </xf>
    <xf numFmtId="0" fontId="44" fillId="10" borderId="52" xfId="0" applyFont="1" applyFill="1" applyBorder="1" applyAlignment="1">
      <alignment horizontal="center" vertical="center"/>
    </xf>
    <xf numFmtId="0" fontId="52" fillId="9" borderId="29" xfId="0" applyFont="1" applyFill="1" applyBorder="1" applyAlignment="1">
      <alignment horizontal="center" vertical="center"/>
    </xf>
    <xf numFmtId="0" fontId="52" fillId="9" borderId="30" xfId="0" applyFont="1" applyFill="1" applyBorder="1" applyAlignment="1">
      <alignment horizontal="center" vertical="center"/>
    </xf>
    <xf numFmtId="0" fontId="52" fillId="9" borderId="31" xfId="0" applyFont="1" applyFill="1" applyBorder="1" applyAlignment="1">
      <alignment horizontal="center" vertical="center"/>
    </xf>
    <xf numFmtId="0" fontId="52" fillId="9" borderId="55" xfId="0" applyFont="1" applyFill="1" applyBorder="1" applyAlignment="1">
      <alignment horizontal="center" vertical="center"/>
    </xf>
    <xf numFmtId="0" fontId="52" fillId="9" borderId="56" xfId="0" applyFont="1" applyFill="1" applyBorder="1" applyAlignment="1">
      <alignment horizontal="center" vertical="center"/>
    </xf>
    <xf numFmtId="0" fontId="52" fillId="9" borderId="57" xfId="0" applyFont="1" applyFill="1" applyBorder="1" applyAlignment="1">
      <alignment horizontal="center" vertical="center"/>
    </xf>
    <xf numFmtId="0" fontId="44" fillId="2" borderId="47" xfId="0" applyFont="1" applyFill="1" applyBorder="1" applyAlignment="1">
      <alignment horizontal="center" vertical="center"/>
    </xf>
    <xf numFmtId="0" fontId="44" fillId="2" borderId="48" xfId="0" applyFont="1" applyFill="1" applyBorder="1" applyAlignment="1">
      <alignment horizontal="center" vertical="center"/>
    </xf>
    <xf numFmtId="0" fontId="44" fillId="2" borderId="52" xfId="0" applyFont="1" applyFill="1" applyBorder="1" applyAlignment="1">
      <alignment horizontal="center" vertical="center"/>
    </xf>
    <xf numFmtId="0" fontId="44" fillId="9" borderId="47" xfId="0" applyFont="1" applyFill="1" applyBorder="1" applyAlignment="1">
      <alignment horizontal="left" vertical="center" indent="1"/>
    </xf>
    <xf numFmtId="0" fontId="44" fillId="9" borderId="52" xfId="0" applyFont="1" applyFill="1" applyBorder="1" applyAlignment="1">
      <alignment horizontal="left" vertical="center" indent="1"/>
    </xf>
    <xf numFmtId="0" fontId="45" fillId="2" borderId="47" xfId="0" applyFont="1" applyFill="1" applyBorder="1" applyAlignment="1" applyProtection="1">
      <alignment horizontal="center" vertical="center"/>
      <protection locked="0"/>
    </xf>
    <xf numFmtId="0" fontId="45" fillId="2" borderId="48" xfId="0" applyFont="1" applyFill="1" applyBorder="1" applyAlignment="1" applyProtection="1">
      <alignment horizontal="center" vertical="center"/>
      <protection locked="0"/>
    </xf>
    <xf numFmtId="0" fontId="45" fillId="2" borderId="52" xfId="0" applyFont="1" applyFill="1" applyBorder="1" applyAlignment="1" applyProtection="1">
      <alignment horizontal="center" vertical="center"/>
      <protection locked="0"/>
    </xf>
    <xf numFmtId="0" fontId="43" fillId="9" borderId="28" xfId="0" applyFont="1" applyFill="1" applyBorder="1" applyAlignment="1">
      <alignment horizontal="center" vertical="center"/>
    </xf>
    <xf numFmtId="0" fontId="43" fillId="9" borderId="47" xfId="0" applyFont="1" applyFill="1" applyBorder="1" applyAlignment="1">
      <alignment horizontal="center" vertical="center"/>
    </xf>
    <xf numFmtId="0" fontId="43" fillId="9" borderId="47" xfId="0" applyFont="1" applyFill="1" applyBorder="1" applyAlignment="1">
      <alignment horizontal="center" vertical="center" wrapText="1"/>
    </xf>
    <xf numFmtId="0" fontId="43" fillId="9" borderId="48" xfId="0" applyFont="1" applyFill="1" applyBorder="1" applyAlignment="1">
      <alignment horizontal="center" vertical="center" wrapText="1"/>
    </xf>
    <xf numFmtId="0" fontId="43" fillId="9" borderId="28" xfId="0" applyFont="1" applyFill="1" applyBorder="1" applyAlignment="1">
      <alignment horizontal="center" vertical="center" wrapText="1"/>
    </xf>
    <xf numFmtId="0" fontId="43" fillId="2" borderId="40" xfId="0" applyFont="1" applyFill="1" applyBorder="1" applyAlignment="1" applyProtection="1">
      <alignment horizontal="center" vertical="center"/>
      <protection locked="0"/>
    </xf>
    <xf numFmtId="0" fontId="43" fillId="2" borderId="48"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protection locked="0"/>
    </xf>
    <xf numFmtId="0" fontId="49" fillId="9" borderId="29" xfId="0" applyFont="1" applyFill="1" applyBorder="1" applyAlignment="1">
      <alignment horizontal="center" vertical="center"/>
    </xf>
    <xf numFmtId="0" fontId="49" fillId="9" borderId="30" xfId="0" applyFont="1" applyFill="1" applyBorder="1" applyAlignment="1">
      <alignment horizontal="center" vertical="center"/>
    </xf>
    <xf numFmtId="0" fontId="49" fillId="9" borderId="31" xfId="0" applyFont="1" applyFill="1" applyBorder="1" applyAlignment="1">
      <alignment horizontal="center" vertical="center"/>
    </xf>
    <xf numFmtId="0" fontId="49" fillId="9" borderId="55" xfId="0" applyFont="1" applyFill="1" applyBorder="1" applyAlignment="1">
      <alignment horizontal="center" vertical="center"/>
    </xf>
    <xf numFmtId="0" fontId="49" fillId="9" borderId="56" xfId="0" applyFont="1" applyFill="1" applyBorder="1" applyAlignment="1">
      <alignment horizontal="center" vertical="center"/>
    </xf>
    <xf numFmtId="0" fontId="49" fillId="9" borderId="57" xfId="0" applyFont="1" applyFill="1" applyBorder="1" applyAlignment="1">
      <alignment horizontal="center" vertical="center"/>
    </xf>
    <xf numFmtId="0" fontId="48" fillId="2" borderId="49" xfId="0" applyFont="1" applyFill="1" applyBorder="1" applyAlignment="1">
      <alignment horizontal="center" vertical="center"/>
    </xf>
    <xf numFmtId="0" fontId="48" fillId="2" borderId="50" xfId="0" applyFont="1" applyFill="1" applyBorder="1" applyAlignment="1">
      <alignment horizontal="center" vertical="center"/>
    </xf>
    <xf numFmtId="0" fontId="48" fillId="2" borderId="51" xfId="0" applyFont="1" applyFill="1" applyBorder="1" applyAlignment="1">
      <alignment horizontal="center" vertical="center"/>
    </xf>
    <xf numFmtId="0" fontId="47" fillId="9" borderId="47" xfId="0" applyFont="1" applyFill="1" applyBorder="1" applyAlignment="1">
      <alignment horizontal="center" vertical="center"/>
    </xf>
    <xf numFmtId="0" fontId="47" fillId="9" borderId="48" xfId="0" applyFont="1" applyFill="1" applyBorder="1" applyAlignment="1">
      <alignment horizontal="center" vertical="center"/>
    </xf>
    <xf numFmtId="0" fontId="45" fillId="2" borderId="49" xfId="0" applyFont="1" applyFill="1" applyBorder="1" applyAlignment="1">
      <alignment horizontal="center" vertical="center"/>
    </xf>
    <xf numFmtId="0" fontId="45" fillId="2" borderId="50" xfId="0" applyFont="1" applyFill="1" applyBorder="1" applyAlignment="1">
      <alignment horizontal="center" vertical="center"/>
    </xf>
    <xf numFmtId="0" fontId="45" fillId="2" borderId="51" xfId="0" applyFont="1" applyFill="1" applyBorder="1" applyAlignment="1">
      <alignment horizontal="center" vertical="center"/>
    </xf>
    <xf numFmtId="0" fontId="42" fillId="2" borderId="43" xfId="0" applyFont="1" applyFill="1" applyBorder="1" applyAlignment="1">
      <alignment horizontal="center" vertical="center"/>
    </xf>
    <xf numFmtId="0" fontId="42" fillId="2" borderId="28" xfId="0" applyFont="1" applyFill="1" applyBorder="1" applyAlignment="1">
      <alignment horizontal="center" vertical="center"/>
    </xf>
    <xf numFmtId="9" fontId="42" fillId="2" borderId="43" xfId="3" applyFont="1" applyFill="1" applyBorder="1" applyAlignment="1" applyProtection="1">
      <alignment horizontal="center" vertical="center"/>
    </xf>
    <xf numFmtId="9" fontId="42" fillId="2" borderId="28" xfId="3" applyFont="1" applyFill="1" applyBorder="1" applyAlignment="1" applyProtection="1">
      <alignment horizontal="center" vertical="center"/>
    </xf>
    <xf numFmtId="166" fontId="42" fillId="2" borderId="43" xfId="0" applyNumberFormat="1" applyFont="1" applyFill="1" applyBorder="1" applyAlignment="1">
      <alignment horizontal="center" vertical="center"/>
    </xf>
    <xf numFmtId="166" fontId="42" fillId="2" borderId="28" xfId="0" applyNumberFormat="1" applyFont="1" applyFill="1" applyBorder="1" applyAlignment="1">
      <alignment horizontal="center" vertical="center"/>
    </xf>
    <xf numFmtId="0" fontId="10" fillId="7" borderId="27" xfId="0" applyFont="1" applyFill="1" applyBorder="1" applyAlignment="1">
      <alignment horizontal="left" vertical="center"/>
    </xf>
    <xf numFmtId="0" fontId="29" fillId="0" borderId="27" xfId="0" applyFont="1" applyBorder="1" applyAlignment="1">
      <alignment horizontal="left" vertical="center"/>
    </xf>
    <xf numFmtId="0" fontId="28" fillId="2" borderId="27" xfId="0" applyFont="1" applyFill="1" applyBorder="1" applyAlignment="1" applyProtection="1">
      <alignment horizontal="left" vertical="top"/>
      <protection locked="0"/>
    </xf>
    <xf numFmtId="0" fontId="28" fillId="2" borderId="27" xfId="0" applyFont="1" applyFill="1" applyBorder="1" applyAlignment="1">
      <alignment vertical="top" wrapText="1"/>
    </xf>
    <xf numFmtId="0" fontId="9" fillId="7" borderId="27" xfId="0" applyFont="1" applyFill="1" applyBorder="1" applyAlignment="1">
      <alignment horizontal="center" vertical="center"/>
    </xf>
    <xf numFmtId="0" fontId="29" fillId="6" borderId="27" xfId="0" applyFont="1" applyFill="1" applyBorder="1" applyAlignment="1">
      <alignment horizontal="right" vertical="center"/>
    </xf>
    <xf numFmtId="0" fontId="19" fillId="7" borderId="27" xfId="0" applyFont="1" applyFill="1" applyBorder="1" applyAlignment="1">
      <alignment horizontal="right" vertical="center"/>
    </xf>
    <xf numFmtId="0" fontId="0" fillId="0" borderId="0" xfId="0" applyAlignment="1">
      <alignment horizontal="left" vertical="top" wrapText="1"/>
    </xf>
    <xf numFmtId="0" fontId="32" fillId="4" borderId="0" xfId="0" applyFont="1" applyFill="1" applyAlignment="1">
      <alignment horizontal="center" vertical="top"/>
    </xf>
    <xf numFmtId="0" fontId="26" fillId="2" borderId="0" xfId="0" applyFont="1" applyFill="1" applyAlignment="1">
      <alignment horizontal="left" vertical="top" wrapText="1"/>
    </xf>
    <xf numFmtId="0" fontId="0" fillId="2" borderId="25"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cellXfs>
  <cellStyles count="14">
    <cellStyle name="Comma" xfId="1" builtinId="3"/>
    <cellStyle name="Comma 2" xfId="11" xr:uid="{991EEBDB-A89E-4BF8-BBEB-742326723D1B}"/>
    <cellStyle name="Currency" xfId="2" builtinId="4"/>
    <cellStyle name="Currency 2" xfId="9" xr:uid="{34C800BB-4243-4B8D-983B-B14A6FA8A622}"/>
    <cellStyle name="Date" xfId="12" xr:uid="{D95A049C-B6FE-440D-8953-339A663D10AE}"/>
    <cellStyle name="Heading 1 2" xfId="7" xr:uid="{4BA51D5C-4BD9-44E8-B039-F90850D25826}"/>
    <cellStyle name="Heading 2 2" xfId="8" xr:uid="{5AFD7A18-9402-454F-9862-C664E74D3225}"/>
    <cellStyle name="Heading 3 2" xfId="13" xr:uid="{6CD8D3A2-FFDE-48BE-B523-4191439EF627}"/>
    <cellStyle name="Normal" xfId="0" builtinId="0"/>
    <cellStyle name="Normal 2" xfId="4" xr:uid="{DA8B8AD6-8AD3-4A5D-94B5-578E47211816}"/>
    <cellStyle name="Normal 3" xfId="6" xr:uid="{22D80EA6-0C1D-49C9-BFA4-F0E2C9905BE4}"/>
    <cellStyle name="Percent" xfId="3" builtinId="5"/>
    <cellStyle name="Percent 2" xfId="10" xr:uid="{377F4461-7713-40D8-A7D4-53AA5CF15971}"/>
    <cellStyle name="Title 2" xfId="5" xr:uid="{0651F4BD-DAB8-4A23-9F41-1EE647C1DEA3}"/>
  </cellStyles>
  <dxfs count="26">
    <dxf>
      <font>
        <color rgb="FFFF0000"/>
      </font>
    </dxf>
    <dxf>
      <font>
        <color rgb="FFFF0000"/>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outline="0">
        <bottom style="thin">
          <color indexed="2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family val="2"/>
        <scheme val="none"/>
      </font>
      <fill>
        <patternFill patternType="solid">
          <fgColor indexed="64"/>
          <bgColor rgb="FF142855"/>
        </patternFill>
      </fill>
    </dxf>
    <dxf>
      <border>
        <left/>
        <right/>
        <bottom/>
        <vertical/>
        <horizontal/>
      </border>
    </dxf>
    <dxf>
      <border>
        <left/>
        <right/>
        <bottom/>
        <vertical/>
        <horizontal/>
      </border>
    </dxf>
    <dxf>
      <fill>
        <patternFill>
          <bgColor theme="0"/>
        </patternFill>
      </fill>
      <border>
        <left/>
        <right/>
        <bottom/>
        <vertical/>
        <horizontal/>
      </border>
    </dxf>
    <dxf>
      <border>
        <left/>
        <right/>
        <top/>
        <bottom/>
        <vertical/>
        <horizontal/>
      </border>
    </dxf>
    <dxf>
      <fill>
        <patternFill>
          <bgColor theme="0"/>
        </patternFill>
      </fill>
      <border>
        <left/>
        <right/>
        <top/>
        <bottom/>
        <vertical/>
        <horizontal/>
      </border>
    </dxf>
    <dxf>
      <font>
        <color theme="0"/>
      </font>
      <fill>
        <patternFill>
          <bgColor theme="0"/>
        </patternFill>
      </fill>
      <border>
        <left/>
        <right/>
        <bottom/>
        <vertical/>
        <horizontal/>
      </border>
    </dxf>
    <dxf>
      <border>
        <left/>
        <right/>
        <top/>
        <bottom/>
        <vertical/>
        <horizontal/>
      </border>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s>
  <tableStyles count="0" defaultTableStyle="TableStyleMedium2" defaultPivotStyle="PivotStyleLight16"/>
  <colors>
    <mruColors>
      <color rgb="FF025F71"/>
      <color rgb="FFA89497"/>
      <color rgb="FF000000"/>
      <color rgb="FF3C3786"/>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
Date</v>
          </cell>
          <cell r="D14" t="str">
            <v>Beginning
Balance</v>
          </cell>
          <cell r="E14" t="str">
            <v>Payment</v>
          </cell>
          <cell r="F14" t="str">
            <v>Principal</v>
          </cell>
          <cell r="G14" t="str">
            <v>Interest</v>
          </cell>
          <cell r="H14" t="str">
            <v>Ending
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E935676-FACD-44E1-99B4-7CC30ADC6060}" name="Loan3" displayName="Loan3" ref="B26:H262" headerRowDxfId="12" dataDxfId="11" totalsRowDxfId="9" tableBorderDxfId="10">
  <autoFilter ref="B26:H262" xr:uid="{00000000-0009-0000-0100-000001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8B5BFA6-A500-4F9A-8C3C-F57BB3064CB4}" name="No." totalsRowLabel="Total" dataDxfId="8" dataCellStyle="Comma">
      <calculatedColumnFormula>IFERROR(IF(Loan_Not_Paid*Values_Entered,Payment_Number,""), "")</calculatedColumnFormula>
    </tableColumn>
    <tableColumn id="2" xr3:uid="{3682DD46-2989-4588-A4E5-CCF8B8A83139}" name="Payment_x000a_Date" dataDxfId="7" dataCellStyle="Date">
      <calculatedColumnFormula>IFERROR(IF(Loan_Not_Paid*Values_Entered,Payment_Date,""), "")</calculatedColumnFormula>
    </tableColumn>
    <tableColumn id="3" xr3:uid="{FF5B1842-B511-4CB0-9109-A11B0B0F1F04}" name="Beginning_x000a_Balance" dataDxfId="6">
      <calculatedColumnFormula>IFERROR(IF(Loan_Not_Paid*Values_Entered,Beginning_Balance,""), "")</calculatedColumnFormula>
    </tableColumn>
    <tableColumn id="4" xr3:uid="{513A1B83-D242-4943-9610-CB5DE3E6F6B9}" name="Payment" dataDxfId="5">
      <calculatedColumnFormula>IFERROR(IF(Loan_Not_Paid*Values_Entered,Monthly_Payment,""), "")</calculatedColumnFormula>
    </tableColumn>
    <tableColumn id="5" xr3:uid="{02BE8C07-9FB1-4046-B57E-56A4C1600E95}" name="Principal" dataDxfId="4">
      <calculatedColumnFormula>IFERROR(IF(Loan_Not_Paid*Values_Entered,Principal,""), "")</calculatedColumnFormula>
    </tableColumn>
    <tableColumn id="6" xr3:uid="{9780D413-7F20-477C-BCDC-352731EA9CBF}" name="Interest" dataDxfId="3">
      <calculatedColumnFormula>IFERROR(IF(Loan_Not_Paid*Values_Entered,Interest,""), "")</calculatedColumnFormula>
    </tableColumn>
    <tableColumn id="7" xr3:uid="{869FA77F-DD02-4EFF-B07F-E09550ADA414}"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2"/>
  <sheetViews>
    <sheetView workbookViewId="0">
      <selection activeCell="E14" sqref="E14"/>
    </sheetView>
  </sheetViews>
  <sheetFormatPr defaultRowHeight="14.25" x14ac:dyDescent="0.2"/>
  <sheetData>
    <row r="1" spans="1:1" x14ac:dyDescent="0.2">
      <c r="A1" s="1" t="s">
        <v>0</v>
      </c>
    </row>
    <row r="2" spans="1:1" x14ac:dyDescent="0.2">
      <c r="A2" s="1" t="s">
        <v>1</v>
      </c>
    </row>
    <row r="3" spans="1:1" x14ac:dyDescent="0.2">
      <c r="A3" s="1" t="s">
        <v>2</v>
      </c>
    </row>
    <row r="4" spans="1:1" x14ac:dyDescent="0.2">
      <c r="A4" s="1" t="s">
        <v>3</v>
      </c>
    </row>
    <row r="5" spans="1:1" x14ac:dyDescent="0.2">
      <c r="A5" s="1" t="s">
        <v>4</v>
      </c>
    </row>
    <row r="6" spans="1:1" x14ac:dyDescent="0.2">
      <c r="A6" s="1" t="s">
        <v>5</v>
      </c>
    </row>
    <row r="7" spans="1:1" x14ac:dyDescent="0.2">
      <c r="A7" s="1" t="s">
        <v>6</v>
      </c>
    </row>
    <row r="8" spans="1:1" x14ac:dyDescent="0.2">
      <c r="A8" s="1" t="s">
        <v>7</v>
      </c>
    </row>
    <row r="9" spans="1:1" x14ac:dyDescent="0.2">
      <c r="A9" s="1" t="s">
        <v>8</v>
      </c>
    </row>
    <row r="10" spans="1:1" x14ac:dyDescent="0.2">
      <c r="A10" s="1" t="s">
        <v>9</v>
      </c>
    </row>
    <row r="11" spans="1:1" x14ac:dyDescent="0.2">
      <c r="A11" s="1" t="s">
        <v>10</v>
      </c>
    </row>
    <row r="12" spans="1:1" x14ac:dyDescent="0.2">
      <c r="A12" s="1"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57562-EF3D-4A5D-A652-1CA10E9CFEF8}">
  <dimension ref="A1:E31"/>
  <sheetViews>
    <sheetView tabSelected="1" view="pageBreakPreview" topLeftCell="A22" zoomScale="80" zoomScaleNormal="80" zoomScaleSheetLayoutView="80" workbookViewId="0">
      <selection activeCell="H6" sqref="H6"/>
    </sheetView>
  </sheetViews>
  <sheetFormatPr defaultRowHeight="35.1" customHeight="1" x14ac:dyDescent="0.3"/>
  <cols>
    <col min="1" max="1" width="50" style="257" customWidth="1"/>
    <col min="2" max="2" width="20.625" style="178" customWidth="1"/>
    <col min="3" max="3" width="14.875" style="178" customWidth="1"/>
    <col min="4" max="4" width="25.5" style="178" customWidth="1"/>
    <col min="5" max="5" width="26" style="178" customWidth="1"/>
    <col min="6" max="16384" width="9" style="178"/>
  </cols>
  <sheetData>
    <row r="1" spans="1:5" ht="35.1" customHeight="1" x14ac:dyDescent="0.3">
      <c r="A1" s="277" t="s">
        <v>143</v>
      </c>
      <c r="B1" s="278"/>
      <c r="C1" s="278"/>
      <c r="D1" s="278"/>
      <c r="E1" s="279"/>
    </row>
    <row r="2" spans="1:5" ht="35.1" customHeight="1" x14ac:dyDescent="0.3">
      <c r="A2" s="280"/>
      <c r="B2" s="281"/>
      <c r="C2" s="281"/>
      <c r="D2" s="281"/>
      <c r="E2" s="282"/>
    </row>
    <row r="4" spans="1:5" ht="35.1" customHeight="1" x14ac:dyDescent="0.3">
      <c r="A4" s="146" t="s">
        <v>81</v>
      </c>
      <c r="B4" s="289" t="s">
        <v>22</v>
      </c>
      <c r="C4" s="290"/>
      <c r="D4" s="207" t="s">
        <v>82</v>
      </c>
      <c r="E4" s="206" t="s">
        <v>83</v>
      </c>
    </row>
    <row r="5" spans="1:5" ht="35.1" customHeight="1" x14ac:dyDescent="0.3">
      <c r="A5" s="260" t="s">
        <v>84</v>
      </c>
      <c r="B5" s="285"/>
      <c r="C5" s="291"/>
      <c r="D5" s="262">
        <v>0</v>
      </c>
      <c r="E5" s="261">
        <f t="shared" ref="E5:E9" si="0">D5*12</f>
        <v>0</v>
      </c>
    </row>
    <row r="6" spans="1:5" ht="35.1" customHeight="1" x14ac:dyDescent="0.3">
      <c r="A6" s="266" t="s">
        <v>85</v>
      </c>
      <c r="B6" s="283"/>
      <c r="C6" s="292"/>
      <c r="D6" s="267">
        <v>0</v>
      </c>
      <c r="E6" s="268">
        <f t="shared" si="0"/>
        <v>0</v>
      </c>
    </row>
    <row r="7" spans="1:5" ht="35.1" customHeight="1" x14ac:dyDescent="0.3">
      <c r="A7" s="260" t="s">
        <v>28</v>
      </c>
      <c r="B7" s="285"/>
      <c r="C7" s="291"/>
      <c r="D7" s="262">
        <v>0</v>
      </c>
      <c r="E7" s="261">
        <f t="shared" si="0"/>
        <v>0</v>
      </c>
    </row>
    <row r="8" spans="1:5" ht="35.1" customHeight="1" x14ac:dyDescent="0.3">
      <c r="A8" s="266" t="s">
        <v>28</v>
      </c>
      <c r="B8" s="283"/>
      <c r="C8" s="292"/>
      <c r="D8" s="267">
        <v>0</v>
      </c>
      <c r="E8" s="268">
        <f t="shared" si="0"/>
        <v>0</v>
      </c>
    </row>
    <row r="9" spans="1:5" ht="35.1" customHeight="1" x14ac:dyDescent="0.3">
      <c r="A9" s="260" t="s">
        <v>28</v>
      </c>
      <c r="B9" s="285"/>
      <c r="C9" s="291"/>
      <c r="D9" s="262">
        <v>0</v>
      </c>
      <c r="E9" s="261">
        <f t="shared" si="0"/>
        <v>0</v>
      </c>
    </row>
    <row r="10" spans="1:5" ht="35.1" customHeight="1" x14ac:dyDescent="0.3">
      <c r="A10" s="275" t="s">
        <v>86</v>
      </c>
      <c r="B10" s="276"/>
      <c r="C10" s="276"/>
      <c r="D10" s="272">
        <f>SUM(D5:D9)</f>
        <v>0</v>
      </c>
      <c r="E10" s="271">
        <f>SUM(E5:E9)</f>
        <v>0</v>
      </c>
    </row>
    <row r="11" spans="1:5" ht="35.1" customHeight="1" x14ac:dyDescent="0.3">
      <c r="D11" s="258"/>
      <c r="E11" s="258"/>
    </row>
    <row r="12" spans="1:5" ht="35.1" customHeight="1" x14ac:dyDescent="0.3">
      <c r="A12" s="132" t="s">
        <v>87</v>
      </c>
      <c r="B12" s="287" t="s">
        <v>22</v>
      </c>
      <c r="C12" s="288"/>
      <c r="D12" s="264" t="s">
        <v>88</v>
      </c>
      <c r="E12" s="265" t="s">
        <v>89</v>
      </c>
    </row>
    <row r="13" spans="1:5" ht="35.1" customHeight="1" x14ac:dyDescent="0.3">
      <c r="A13" s="260" t="s">
        <v>90</v>
      </c>
      <c r="B13" s="285"/>
      <c r="C13" s="286"/>
      <c r="D13" s="263">
        <v>0</v>
      </c>
      <c r="E13" s="261">
        <f t="shared" ref="E13:E27" si="1">D13*12</f>
        <v>0</v>
      </c>
    </row>
    <row r="14" spans="1:5" ht="35.1" customHeight="1" x14ac:dyDescent="0.3">
      <c r="A14" s="266" t="s">
        <v>91</v>
      </c>
      <c r="B14" s="283"/>
      <c r="C14" s="284"/>
      <c r="D14" s="269">
        <v>0</v>
      </c>
      <c r="E14" s="268">
        <f t="shared" si="1"/>
        <v>0</v>
      </c>
    </row>
    <row r="15" spans="1:5" ht="35.1" customHeight="1" x14ac:dyDescent="0.3">
      <c r="A15" s="260" t="s">
        <v>92</v>
      </c>
      <c r="B15" s="285"/>
      <c r="C15" s="286"/>
      <c r="D15" s="263">
        <v>0</v>
      </c>
      <c r="E15" s="261">
        <f t="shared" si="1"/>
        <v>0</v>
      </c>
    </row>
    <row r="16" spans="1:5" ht="35.1" customHeight="1" x14ac:dyDescent="0.3">
      <c r="A16" s="266" t="s">
        <v>93</v>
      </c>
      <c r="B16" s="283"/>
      <c r="C16" s="284"/>
      <c r="D16" s="269">
        <v>0</v>
      </c>
      <c r="E16" s="268">
        <f t="shared" si="1"/>
        <v>0</v>
      </c>
    </row>
    <row r="17" spans="1:5" ht="35.1" customHeight="1" x14ac:dyDescent="0.3">
      <c r="A17" s="260" t="s">
        <v>94</v>
      </c>
      <c r="B17" s="285"/>
      <c r="C17" s="286"/>
      <c r="D17" s="263">
        <v>0</v>
      </c>
      <c r="E17" s="261">
        <f t="shared" si="1"/>
        <v>0</v>
      </c>
    </row>
    <row r="18" spans="1:5" ht="35.1" customHeight="1" x14ac:dyDescent="0.3">
      <c r="A18" s="266" t="s">
        <v>95</v>
      </c>
      <c r="B18" s="283"/>
      <c r="C18" s="284"/>
      <c r="D18" s="269">
        <v>0</v>
      </c>
      <c r="E18" s="268">
        <f t="shared" si="1"/>
        <v>0</v>
      </c>
    </row>
    <row r="19" spans="1:5" ht="35.1" customHeight="1" x14ac:dyDescent="0.3">
      <c r="A19" s="260" t="s">
        <v>96</v>
      </c>
      <c r="B19" s="285"/>
      <c r="C19" s="286"/>
      <c r="D19" s="263">
        <v>0</v>
      </c>
      <c r="E19" s="261">
        <f t="shared" si="1"/>
        <v>0</v>
      </c>
    </row>
    <row r="20" spans="1:5" ht="35.1" customHeight="1" x14ac:dyDescent="0.3">
      <c r="A20" s="266" t="s">
        <v>97</v>
      </c>
      <c r="B20" s="283"/>
      <c r="C20" s="284"/>
      <c r="D20" s="269">
        <v>0</v>
      </c>
      <c r="E20" s="268">
        <f t="shared" si="1"/>
        <v>0</v>
      </c>
    </row>
    <row r="21" spans="1:5" ht="35.1" customHeight="1" x14ac:dyDescent="0.3">
      <c r="A21" s="260" t="s">
        <v>98</v>
      </c>
      <c r="B21" s="285"/>
      <c r="C21" s="286"/>
      <c r="D21" s="263">
        <v>0</v>
      </c>
      <c r="E21" s="261">
        <f t="shared" si="1"/>
        <v>0</v>
      </c>
    </row>
    <row r="22" spans="1:5" ht="35.1" customHeight="1" x14ac:dyDescent="0.3">
      <c r="A22" s="266" t="s">
        <v>99</v>
      </c>
      <c r="B22" s="283"/>
      <c r="C22" s="284"/>
      <c r="D22" s="269">
        <v>0</v>
      </c>
      <c r="E22" s="268">
        <f t="shared" si="1"/>
        <v>0</v>
      </c>
    </row>
    <row r="23" spans="1:5" ht="35.1" customHeight="1" x14ac:dyDescent="0.3">
      <c r="A23" s="260" t="s">
        <v>100</v>
      </c>
      <c r="B23" s="285"/>
      <c r="C23" s="286"/>
      <c r="D23" s="263">
        <v>0</v>
      </c>
      <c r="E23" s="261">
        <f t="shared" si="1"/>
        <v>0</v>
      </c>
    </row>
    <row r="24" spans="1:5" ht="35.1" customHeight="1" x14ac:dyDescent="0.3">
      <c r="A24" s="266" t="s">
        <v>101</v>
      </c>
      <c r="B24" s="283"/>
      <c r="C24" s="284"/>
      <c r="D24" s="269">
        <v>0</v>
      </c>
      <c r="E24" s="268">
        <f t="shared" si="1"/>
        <v>0</v>
      </c>
    </row>
    <row r="25" spans="1:5" ht="35.1" customHeight="1" x14ac:dyDescent="0.3">
      <c r="A25" s="260" t="s">
        <v>102</v>
      </c>
      <c r="B25" s="285"/>
      <c r="C25" s="286"/>
      <c r="D25" s="263">
        <v>0</v>
      </c>
      <c r="E25" s="261">
        <f t="shared" si="1"/>
        <v>0</v>
      </c>
    </row>
    <row r="26" spans="1:5" ht="35.1" customHeight="1" x14ac:dyDescent="0.3">
      <c r="A26" s="266" t="s">
        <v>103</v>
      </c>
      <c r="B26" s="283"/>
      <c r="C26" s="284"/>
      <c r="D26" s="269">
        <v>0</v>
      </c>
      <c r="E26" s="268">
        <f t="shared" si="1"/>
        <v>0</v>
      </c>
    </row>
    <row r="27" spans="1:5" ht="35.1" customHeight="1" x14ac:dyDescent="0.3">
      <c r="A27" s="260" t="s">
        <v>28</v>
      </c>
      <c r="B27" s="285"/>
      <c r="C27" s="286"/>
      <c r="D27" s="263">
        <v>0</v>
      </c>
      <c r="E27" s="261">
        <f t="shared" si="1"/>
        <v>0</v>
      </c>
    </row>
    <row r="28" spans="1:5" ht="35.1" customHeight="1" x14ac:dyDescent="0.3">
      <c r="A28" s="275" t="s">
        <v>104</v>
      </c>
      <c r="B28" s="276"/>
      <c r="C28" s="276"/>
      <c r="D28" s="270">
        <f>SUM(D13:D27)</f>
        <v>0</v>
      </c>
      <c r="E28" s="271">
        <f>SUM(E13:E27)</f>
        <v>0</v>
      </c>
    </row>
    <row r="29" spans="1:5" ht="35.1" customHeight="1" x14ac:dyDescent="0.3">
      <c r="D29" s="259"/>
      <c r="E29" s="259"/>
    </row>
    <row r="30" spans="1:5" ht="35.1" customHeight="1" x14ac:dyDescent="0.3">
      <c r="A30" s="274" t="s">
        <v>105</v>
      </c>
      <c r="B30" s="274"/>
      <c r="D30" s="274" t="s">
        <v>106</v>
      </c>
      <c r="E30" s="274"/>
    </row>
    <row r="31" spans="1:5" ht="35.1" customHeight="1" x14ac:dyDescent="0.3">
      <c r="A31" s="273">
        <f>D10-D28</f>
        <v>0</v>
      </c>
      <c r="B31" s="273"/>
      <c r="D31" s="273">
        <f>E10-E28</f>
        <v>0</v>
      </c>
      <c r="E31" s="273"/>
    </row>
  </sheetData>
  <mergeCells count="29">
    <mergeCell ref="B9:C9"/>
    <mergeCell ref="B4:C4"/>
    <mergeCell ref="B5:C5"/>
    <mergeCell ref="B6:C6"/>
    <mergeCell ref="B7:C7"/>
    <mergeCell ref="B8:C8"/>
    <mergeCell ref="B16:C16"/>
    <mergeCell ref="B17:C17"/>
    <mergeCell ref="B18:C18"/>
    <mergeCell ref="B19:C19"/>
    <mergeCell ref="A10:C10"/>
    <mergeCell ref="B12:C12"/>
    <mergeCell ref="B13:C13"/>
    <mergeCell ref="A31:B31"/>
    <mergeCell ref="D30:E30"/>
    <mergeCell ref="D31:E31"/>
    <mergeCell ref="A28:C28"/>
    <mergeCell ref="A1:E2"/>
    <mergeCell ref="A30:B30"/>
    <mergeCell ref="B26:C26"/>
    <mergeCell ref="B27:C27"/>
    <mergeCell ref="B20:C20"/>
    <mergeCell ref="B21:C21"/>
    <mergeCell ref="B22:C22"/>
    <mergeCell ref="B23:C23"/>
    <mergeCell ref="B24:C24"/>
    <mergeCell ref="B25:C25"/>
    <mergeCell ref="B14:C14"/>
    <mergeCell ref="B15:C15"/>
  </mergeCells>
  <pageMargins left="0.7" right="0.7" top="0.75" bottom="0.75" header="0.3" footer="0.3"/>
  <pageSetup scale="61"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9599-C2DB-4823-933E-C6393DA6EB2F}">
  <sheetPr>
    <tabColor theme="7"/>
    <pageSetUpPr fitToPage="1"/>
  </sheetPr>
  <dimension ref="B1:O262"/>
  <sheetViews>
    <sheetView showGridLines="0" topLeftCell="A7" zoomScaleNormal="100" workbookViewId="0">
      <selection activeCell="F13" sqref="F13"/>
    </sheetView>
  </sheetViews>
  <sheetFormatPr defaultColWidth="8.625" defaultRowHeight="14.25" x14ac:dyDescent="0.2"/>
  <cols>
    <col min="1" max="1" width="2.375" style="2" customWidth="1"/>
    <col min="2" max="2" width="5.875" style="2" customWidth="1"/>
    <col min="3" max="3" width="14.25" style="2" customWidth="1"/>
    <col min="4" max="4" width="17.375" style="2" customWidth="1"/>
    <col min="5" max="7" width="14.25" style="2" customWidth="1"/>
    <col min="8" max="8" width="15" style="2" customWidth="1"/>
    <col min="9" max="9" width="2.625" style="2" customWidth="1"/>
    <col min="10" max="16384" width="8.625" style="2"/>
  </cols>
  <sheetData>
    <row r="1" spans="2:15" ht="15" thickBot="1" x14ac:dyDescent="0.25">
      <c r="B1" s="10"/>
      <c r="C1" s="10"/>
      <c r="D1" s="10"/>
      <c r="E1" s="10"/>
      <c r="F1" s="10"/>
      <c r="G1" s="10"/>
      <c r="H1" s="10"/>
    </row>
    <row r="2" spans="2:15" ht="19.5" customHeight="1" thickTop="1" x14ac:dyDescent="0.2"/>
    <row r="3" spans="2:15" ht="35.25" customHeight="1" x14ac:dyDescent="0.2">
      <c r="B3" s="293" t="s">
        <v>59</v>
      </c>
      <c r="C3" s="293"/>
      <c r="D3" s="293"/>
      <c r="E3" s="293"/>
      <c r="F3" s="293"/>
      <c r="G3" s="293"/>
      <c r="H3" s="293"/>
      <c r="I3" s="293"/>
      <c r="J3" s="293"/>
      <c r="K3" s="293"/>
      <c r="L3" s="293"/>
      <c r="M3" s="293"/>
      <c r="N3" s="293"/>
      <c r="O3" s="293"/>
    </row>
    <row r="4" spans="2:15" ht="30" customHeight="1" thickBot="1" x14ac:dyDescent="0.25"/>
    <row r="5" spans="2:15" ht="34.9" customHeight="1" x14ac:dyDescent="0.2">
      <c r="B5" s="294" t="s">
        <v>60</v>
      </c>
      <c r="C5" s="295"/>
      <c r="D5" s="295"/>
      <c r="E5" s="295"/>
      <c r="F5" s="295"/>
      <c r="G5" s="295"/>
      <c r="H5" s="296"/>
      <c r="I5" s="39"/>
      <c r="J5" s="39"/>
      <c r="K5" s="39"/>
      <c r="L5" s="39"/>
      <c r="M5" s="39"/>
      <c r="N5" s="39"/>
      <c r="O5" s="39"/>
    </row>
    <row r="6" spans="2:15" ht="34.9" customHeight="1" x14ac:dyDescent="0.2">
      <c r="B6" s="297"/>
      <c r="C6" s="298"/>
      <c r="D6" s="298"/>
      <c r="E6" s="298"/>
      <c r="F6" s="298"/>
      <c r="G6" s="298"/>
      <c r="H6" s="299"/>
      <c r="I6" s="39"/>
      <c r="J6" s="39"/>
      <c r="K6" s="39"/>
      <c r="L6" s="39"/>
      <c r="M6" s="39"/>
      <c r="N6" s="39"/>
      <c r="O6" s="39"/>
    </row>
    <row r="7" spans="2:15" ht="34.9" customHeight="1" x14ac:dyDescent="0.2">
      <c r="B7" s="297"/>
      <c r="C7" s="298"/>
      <c r="D7" s="298"/>
      <c r="E7" s="298"/>
      <c r="F7" s="298"/>
      <c r="G7" s="298"/>
      <c r="H7" s="299"/>
      <c r="I7" s="39"/>
      <c r="J7" s="39"/>
      <c r="K7" s="39"/>
      <c r="L7" s="39"/>
      <c r="M7" s="39"/>
      <c r="N7" s="39"/>
      <c r="O7" s="39"/>
    </row>
    <row r="8" spans="2:15" ht="34.9" customHeight="1" thickBot="1" x14ac:dyDescent="0.25">
      <c r="B8" s="300"/>
      <c r="C8" s="301"/>
      <c r="D8" s="301"/>
      <c r="E8" s="301"/>
      <c r="F8" s="301"/>
      <c r="G8" s="301"/>
      <c r="H8" s="302"/>
      <c r="I8" s="39"/>
      <c r="K8" s="39"/>
      <c r="L8" s="39"/>
      <c r="M8" s="39"/>
      <c r="N8" s="39"/>
      <c r="O8" s="39"/>
    </row>
    <row r="9" spans="2:15" ht="17.25" customHeight="1" x14ac:dyDescent="0.2">
      <c r="B9" s="40"/>
      <c r="C9" s="40"/>
      <c r="D9" s="40"/>
      <c r="E9" s="40"/>
      <c r="F9" s="40"/>
      <c r="G9" s="40"/>
      <c r="H9" s="40"/>
      <c r="I9" s="39"/>
      <c r="K9" s="39"/>
      <c r="L9" s="39"/>
      <c r="M9" s="39"/>
      <c r="N9" s="39"/>
      <c r="O9" s="39"/>
    </row>
    <row r="10" spans="2:15" ht="17.850000000000001" customHeight="1" x14ac:dyDescent="0.2">
      <c r="B10" s="31" t="s">
        <v>14</v>
      </c>
      <c r="C10" s="40"/>
      <c r="D10" s="40"/>
      <c r="E10" s="40"/>
      <c r="F10" s="40"/>
      <c r="G10" s="40"/>
      <c r="H10" s="40"/>
      <c r="I10" s="39"/>
      <c r="J10" s="39"/>
      <c r="K10" s="39"/>
      <c r="L10" s="39"/>
      <c r="M10" s="39"/>
      <c r="N10" s="39"/>
      <c r="O10" s="39"/>
    </row>
    <row r="11" spans="2:15" ht="17.850000000000001" customHeight="1" x14ac:dyDescent="0.2">
      <c r="B11" s="40"/>
      <c r="C11" s="40"/>
      <c r="D11" s="40"/>
      <c r="E11" s="40"/>
      <c r="F11" s="40"/>
      <c r="G11" s="40"/>
      <c r="H11" s="40"/>
      <c r="I11" s="39"/>
      <c r="J11" s="39"/>
      <c r="K11" s="39"/>
      <c r="L11" s="39"/>
      <c r="M11" s="39"/>
      <c r="N11" s="39"/>
      <c r="O11" s="39"/>
    </row>
    <row r="12" spans="2:15" ht="17.850000000000001" customHeight="1" x14ac:dyDescent="0.2">
      <c r="B12" s="40"/>
      <c r="C12" s="40"/>
      <c r="D12" s="40"/>
      <c r="E12" s="30"/>
      <c r="F12" s="30"/>
      <c r="G12" s="40"/>
      <c r="H12" s="40"/>
      <c r="I12" s="39"/>
      <c r="J12" s="39"/>
      <c r="K12" s="39"/>
      <c r="L12" s="39"/>
      <c r="M12" s="39"/>
      <c r="N12" s="39"/>
      <c r="O12" s="39"/>
    </row>
    <row r="13" spans="2:15" ht="17.850000000000001" customHeight="1" x14ac:dyDescent="0.2">
      <c r="B13" s="40"/>
      <c r="C13" s="40"/>
      <c r="D13" s="40"/>
      <c r="E13" s="40"/>
      <c r="H13" s="40"/>
      <c r="I13" s="39"/>
      <c r="J13" s="39"/>
      <c r="K13" s="39"/>
      <c r="L13" s="39"/>
      <c r="M13" s="39"/>
      <c r="N13" s="39"/>
      <c r="O13" s="39"/>
    </row>
    <row r="14" spans="2:15" ht="17.850000000000001" customHeight="1" x14ac:dyDescent="0.2">
      <c r="B14" s="40"/>
      <c r="C14" s="40"/>
      <c r="D14" s="40"/>
      <c r="E14" s="40"/>
      <c r="H14" s="40"/>
      <c r="I14" s="39"/>
      <c r="J14" s="39"/>
      <c r="K14" s="39"/>
      <c r="L14" s="39"/>
      <c r="M14" s="39"/>
      <c r="N14" s="39"/>
      <c r="O14" s="39"/>
    </row>
    <row r="15" spans="2:15" ht="17.850000000000001" customHeight="1" thickBot="1" x14ac:dyDescent="0.25">
      <c r="B15" s="40"/>
      <c r="C15" s="40"/>
      <c r="D15" s="40"/>
      <c r="E15" s="40"/>
      <c r="F15" s="40"/>
      <c r="G15" s="40"/>
      <c r="H15" s="40"/>
      <c r="I15" s="39"/>
      <c r="J15" s="39"/>
      <c r="K15" s="39"/>
      <c r="L15" s="39"/>
      <c r="M15" s="39"/>
      <c r="N15" s="39"/>
      <c r="O15" s="39"/>
    </row>
    <row r="16" spans="2:15" ht="30" customHeight="1" thickBot="1" x14ac:dyDescent="0.25">
      <c r="B16" s="317" t="s">
        <v>61</v>
      </c>
      <c r="C16" s="318"/>
      <c r="D16" s="318"/>
      <c r="E16" s="319"/>
      <c r="G16" s="307" t="s">
        <v>62</v>
      </c>
      <c r="H16" s="308"/>
    </row>
    <row r="17" spans="2:11" ht="14.25" customHeight="1" thickBot="1" x14ac:dyDescent="0.25">
      <c r="B17" s="320" t="s">
        <v>63</v>
      </c>
      <c r="C17" s="321"/>
      <c r="D17" s="321"/>
      <c r="E17" s="13">
        <v>7000</v>
      </c>
      <c r="G17" s="311" t="s">
        <v>64</v>
      </c>
      <c r="H17" s="312"/>
      <c r="K17" s="33"/>
    </row>
    <row r="18" spans="2:11" ht="14.25" customHeight="1" thickBot="1" x14ac:dyDescent="0.25">
      <c r="B18" s="320" t="s">
        <v>65</v>
      </c>
      <c r="C18" s="321"/>
      <c r="D18" s="321"/>
      <c r="E18" s="14">
        <v>0.06</v>
      </c>
      <c r="G18" s="313" t="s">
        <v>66</v>
      </c>
      <c r="H18" s="314"/>
      <c r="K18" s="33" t="s">
        <v>67</v>
      </c>
    </row>
    <row r="19" spans="2:11" ht="14.25" customHeight="1" thickBot="1" x14ac:dyDescent="0.3">
      <c r="B19" s="320" t="s">
        <v>68</v>
      </c>
      <c r="C19" s="321"/>
      <c r="D19" s="321"/>
      <c r="E19" s="15">
        <v>60</v>
      </c>
      <c r="G19" s="303" t="str">
        <f>IF(ISBLANK(G18),"",IF(G18="Yes","Length of CRH (Months)","Please enter loan values"))</f>
        <v>Please enter loan values</v>
      </c>
      <c r="H19" s="315"/>
      <c r="I19" s="3"/>
      <c r="K19" s="33" t="s">
        <v>66</v>
      </c>
    </row>
    <row r="20" spans="2:11" ht="14.25" customHeight="1" thickBot="1" x14ac:dyDescent="0.25">
      <c r="B20" s="320" t="str">
        <f>IF(G18="Yes","Start date of loan after CRH","Start date of loan")</f>
        <v>Start date of loan</v>
      </c>
      <c r="C20" s="321"/>
      <c r="D20" s="321"/>
      <c r="E20" s="16">
        <v>44145</v>
      </c>
      <c r="G20" s="313">
        <v>6</v>
      </c>
      <c r="H20" s="314"/>
      <c r="I20" s="32"/>
      <c r="J20" s="32"/>
      <c r="K20" s="33"/>
    </row>
    <row r="21" spans="2:11" ht="14.45" customHeight="1" thickBot="1" x14ac:dyDescent="0.25">
      <c r="B21" s="320" t="s">
        <v>69</v>
      </c>
      <c r="C21" s="321"/>
      <c r="D21" s="321"/>
      <c r="E21" s="17">
        <f>IFERROR(IF(Values_Entered,Monthly_Payment,""), "")</f>
        <v>135.32961070599541</v>
      </c>
      <c r="G21" s="303" t="str">
        <f>IF(ISBLANK(G20),"","Start date of loan")</f>
        <v>Start date of loan</v>
      </c>
      <c r="H21" s="304"/>
      <c r="I21" s="32"/>
      <c r="J21" s="32"/>
    </row>
    <row r="22" spans="2:11" ht="14.25" customHeight="1" thickBot="1" x14ac:dyDescent="0.25">
      <c r="B22" s="320" t="s">
        <v>70</v>
      </c>
      <c r="C22" s="321"/>
      <c r="D22" s="321"/>
      <c r="E22" s="18">
        <f>IFERROR(IF(Values_Entered,Loan_Years,""), "")</f>
        <v>60</v>
      </c>
      <c r="G22" s="309">
        <v>44277</v>
      </c>
      <c r="H22" s="310"/>
      <c r="I22" s="32"/>
      <c r="J22" s="32"/>
    </row>
    <row r="23" spans="2:11" ht="14.25" customHeight="1" thickBot="1" x14ac:dyDescent="0.25">
      <c r="B23" s="320" t="s">
        <v>71</v>
      </c>
      <c r="C23" s="321"/>
      <c r="D23" s="321"/>
      <c r="E23" s="19">
        <f>IFERROR(IF(Values_Entered,Total_Cost-Loan_Amount,""), "")</f>
        <v>1119.7766423597241</v>
      </c>
      <c r="G23" s="303" t="s">
        <v>72</v>
      </c>
      <c r="H23" s="304"/>
      <c r="I23" s="32"/>
      <c r="J23" s="32"/>
    </row>
    <row r="24" spans="2:11" ht="14.25" customHeight="1" thickBot="1" x14ac:dyDescent="0.25">
      <c r="B24" s="322" t="s">
        <v>73</v>
      </c>
      <c r="C24" s="323"/>
      <c r="D24" s="323"/>
      <c r="E24" s="20">
        <f>IFERROR(IF(Values_Entered,Monthly_Payment*Number_of_Payments,""), "")</f>
        <v>8119.7766423597241</v>
      </c>
      <c r="G24" s="305">
        <f>IF(ISBLANK(G20),"",G27)</f>
        <v>35</v>
      </c>
      <c r="H24" s="306"/>
      <c r="I24" s="32"/>
      <c r="J24" s="32"/>
    </row>
    <row r="25" spans="2:11" ht="14.25" customHeight="1" thickBot="1" x14ac:dyDescent="0.25">
      <c r="B25" s="316"/>
      <c r="C25" s="316"/>
      <c r="D25" s="316"/>
    </row>
    <row r="26" spans="2:11" ht="28.5" x14ac:dyDescent="0.2">
      <c r="B26" s="21" t="s">
        <v>74</v>
      </c>
      <c r="C26" s="22" t="s">
        <v>75</v>
      </c>
      <c r="D26" s="22" t="s">
        <v>76</v>
      </c>
      <c r="E26" s="22" t="s">
        <v>77</v>
      </c>
      <c r="F26" s="22" t="s">
        <v>78</v>
      </c>
      <c r="G26" s="22" t="s">
        <v>79</v>
      </c>
      <c r="H26" s="23" t="s">
        <v>80</v>
      </c>
    </row>
    <row r="27" spans="2:11" x14ac:dyDescent="0.2">
      <c r="B27" s="24">
        <f>IFERROR(IF(Loan_Not_Paid*Values_Entered,Payment_Number,""), "")</f>
        <v>1</v>
      </c>
      <c r="C27" s="11">
        <f>IFERROR(IF(Loan_Not_Paid*Values_Entered,Payment_Date,""), "")</f>
        <v>44175</v>
      </c>
      <c r="D27" s="12">
        <f>IFERROR(IF(Loan_Not_Paid*Values_Entered,Beginning_Balance,""), "")</f>
        <v>7000</v>
      </c>
      <c r="E27" s="12">
        <f>IFERROR(IF(Loan_Not_Paid*Values_Entered,Monthly_Payment,""), "")</f>
        <v>135.32961070599541</v>
      </c>
      <c r="F27" s="12">
        <f>IFERROR(IF(Loan_Not_Paid*Values_Entered,Principal,""), "")</f>
        <v>100.32961070599541</v>
      </c>
      <c r="G27" s="12">
        <f>IFERROR(IF(Loan_Not_Paid*Values_Entered,Interest,""), "")</f>
        <v>35</v>
      </c>
      <c r="H27" s="25">
        <f>IFERROR(IF(Loan_Not_Paid*Values_Entered,Ending_Balance,""), "")</f>
        <v>6899.6703892940068</v>
      </c>
    </row>
    <row r="28" spans="2:11" x14ac:dyDescent="0.2">
      <c r="B28" s="24">
        <f>IFERROR(IF(Loan_Not_Paid*Values_Entered,Payment_Number,""), "")</f>
        <v>2</v>
      </c>
      <c r="C28" s="11">
        <f>IFERROR(IF(Loan_Not_Paid*Values_Entered,Payment_Date,""), "")</f>
        <v>44206</v>
      </c>
      <c r="D28" s="12">
        <f>IFERROR(IF(Loan_Not_Paid*Values_Entered,Beginning_Balance,""), "")</f>
        <v>6899.6703892940068</v>
      </c>
      <c r="E28" s="12">
        <f>IFERROR(IF(Loan_Not_Paid*Values_Entered,Monthly_Payment,""), "")</f>
        <v>135.32961070599541</v>
      </c>
      <c r="F28" s="12">
        <f>IFERROR(IF(Loan_Not_Paid*Values_Entered,Principal,""), "")</f>
        <v>100.83125875952537</v>
      </c>
      <c r="G28" s="12">
        <f>IFERROR(IF(Loan_Not_Paid*Values_Entered,Interest,""), "")</f>
        <v>34.498351946470024</v>
      </c>
      <c r="H28" s="25">
        <f>IFERROR(IF(Loan_Not_Paid*Values_Entered,Ending_Balance,""), "")</f>
        <v>6798.8391305344849</v>
      </c>
    </row>
    <row r="29" spans="2:11" x14ac:dyDescent="0.2">
      <c r="B29" s="24">
        <f>IFERROR(IF(Loan_Not_Paid*Values_Entered,Payment_Number,""), "")</f>
        <v>3</v>
      </c>
      <c r="C29" s="11">
        <f>IFERROR(IF(Loan_Not_Paid*Values_Entered,Payment_Date,""), "")</f>
        <v>44237</v>
      </c>
      <c r="D29" s="12">
        <f>IFERROR(IF(Loan_Not_Paid*Values_Entered,Beginning_Balance,""), "")</f>
        <v>6798.8391305344849</v>
      </c>
      <c r="E29" s="12">
        <f>IFERROR(IF(Loan_Not_Paid*Values_Entered,Monthly_Payment,""), "")</f>
        <v>135.32961070599541</v>
      </c>
      <c r="F29" s="12">
        <f>IFERROR(IF(Loan_Not_Paid*Values_Entered,Principal,""), "")</f>
        <v>101.335415053323</v>
      </c>
      <c r="G29" s="12">
        <f>IFERROR(IF(Loan_Not_Paid*Values_Entered,Interest,""), "")</f>
        <v>33.994195652672396</v>
      </c>
      <c r="H29" s="25">
        <f>IFERROR(IF(Loan_Not_Paid*Values_Entered,Ending_Balance,""), "")</f>
        <v>6697.5037154811635</v>
      </c>
    </row>
    <row r="30" spans="2:11" x14ac:dyDescent="0.2">
      <c r="B30" s="24">
        <f>IFERROR(IF(Loan_Not_Paid*Values_Entered,Payment_Number,""), "")</f>
        <v>4</v>
      </c>
      <c r="C30" s="11">
        <f>IFERROR(IF(Loan_Not_Paid*Values_Entered,Payment_Date,""), "")</f>
        <v>44265</v>
      </c>
      <c r="D30" s="12">
        <f>IFERROR(IF(Loan_Not_Paid*Values_Entered,Beginning_Balance,""), "")</f>
        <v>6697.5037154811635</v>
      </c>
      <c r="E30" s="12">
        <f>IFERROR(IF(Loan_Not_Paid*Values_Entered,Monthly_Payment,""), "")</f>
        <v>135.32961070599541</v>
      </c>
      <c r="F30" s="12">
        <f>IFERROR(IF(Loan_Not_Paid*Values_Entered,Principal,""), "")</f>
        <v>101.84209212858961</v>
      </c>
      <c r="G30" s="12">
        <f>IFERROR(IF(Loan_Not_Paid*Values_Entered,Interest,""), "")</f>
        <v>33.48751857740578</v>
      </c>
      <c r="H30" s="25">
        <f>IFERROR(IF(Loan_Not_Paid*Values_Entered,Ending_Balance,""), "")</f>
        <v>6595.6616233525792</v>
      </c>
    </row>
    <row r="31" spans="2:11" x14ac:dyDescent="0.2">
      <c r="B31" s="24">
        <f>IFERROR(IF(Loan_Not_Paid*Values_Entered,Payment_Number,""), "")</f>
        <v>5</v>
      </c>
      <c r="C31" s="11">
        <f>IFERROR(IF(Loan_Not_Paid*Values_Entered,Payment_Date,""), "")</f>
        <v>44296</v>
      </c>
      <c r="D31" s="12">
        <f>IFERROR(IF(Loan_Not_Paid*Values_Entered,Beginning_Balance,""), "")</f>
        <v>6595.6616233525792</v>
      </c>
      <c r="E31" s="12">
        <f>IFERROR(IF(Loan_Not_Paid*Values_Entered,Monthly_Payment,""), "")</f>
        <v>135.32961070599541</v>
      </c>
      <c r="F31" s="12">
        <f>IFERROR(IF(Loan_Not_Paid*Values_Entered,Principal,""), "")</f>
        <v>102.35130258923256</v>
      </c>
      <c r="G31" s="12">
        <f>IFERROR(IF(Loan_Not_Paid*Values_Entered,Interest,""), "")</f>
        <v>32.978308116762832</v>
      </c>
      <c r="H31" s="25">
        <f>IFERROR(IF(Loan_Not_Paid*Values_Entered,Ending_Balance,""), "")</f>
        <v>6493.3103207633512</v>
      </c>
    </row>
    <row r="32" spans="2:11" x14ac:dyDescent="0.2">
      <c r="B32" s="24">
        <f>IFERROR(IF(Loan_Not_Paid*Values_Entered,Payment_Number,""), "")</f>
        <v>6</v>
      </c>
      <c r="C32" s="11">
        <f>IFERROR(IF(Loan_Not_Paid*Values_Entered,Payment_Date,""), "")</f>
        <v>44326</v>
      </c>
      <c r="D32" s="12">
        <f>IFERROR(IF(Loan_Not_Paid*Values_Entered,Beginning_Balance,""), "")</f>
        <v>6493.3103207633512</v>
      </c>
      <c r="E32" s="12">
        <f>IFERROR(IF(Loan_Not_Paid*Values_Entered,Monthly_Payment,""), "")</f>
        <v>135.32961070599541</v>
      </c>
      <c r="F32" s="12">
        <f>IFERROR(IF(Loan_Not_Paid*Values_Entered,Principal,""), "")</f>
        <v>102.86305910217874</v>
      </c>
      <c r="G32" s="12">
        <f>IFERROR(IF(Loan_Not_Paid*Values_Entered,Interest,""), "")</f>
        <v>32.466551603816676</v>
      </c>
      <c r="H32" s="25">
        <f>IFERROR(IF(Loan_Not_Paid*Values_Entered,Ending_Balance,""), "")</f>
        <v>6390.4472616611756</v>
      </c>
    </row>
    <row r="33" spans="2:8" x14ac:dyDescent="0.2">
      <c r="B33" s="24">
        <f>IFERROR(IF(Loan_Not_Paid*Values_Entered,Payment_Number,""), "")</f>
        <v>7</v>
      </c>
      <c r="C33" s="11">
        <f>IFERROR(IF(Loan_Not_Paid*Values_Entered,Payment_Date,""), "")</f>
        <v>44357</v>
      </c>
      <c r="D33" s="12">
        <f>IFERROR(IF(Loan_Not_Paid*Values_Entered,Beginning_Balance,""), "")</f>
        <v>6390.4472616611756</v>
      </c>
      <c r="E33" s="12">
        <f>IFERROR(IF(Loan_Not_Paid*Values_Entered,Monthly_Payment,""), "")</f>
        <v>135.32961070599541</v>
      </c>
      <c r="F33" s="12">
        <f>IFERROR(IF(Loan_Not_Paid*Values_Entered,Principal,""), "")</f>
        <v>103.37737439768962</v>
      </c>
      <c r="G33" s="12">
        <f>IFERROR(IF(Loan_Not_Paid*Values_Entered,Interest,""), "")</f>
        <v>31.952236308305775</v>
      </c>
      <c r="H33" s="25">
        <f>IFERROR(IF(Loan_Not_Paid*Values_Entered,Ending_Balance,""), "")</f>
        <v>6287.0698872634885</v>
      </c>
    </row>
    <row r="34" spans="2:8" x14ac:dyDescent="0.2">
      <c r="B34" s="24">
        <f>IFERROR(IF(Loan_Not_Paid*Values_Entered,Payment_Number,""), "")</f>
        <v>8</v>
      </c>
      <c r="C34" s="11">
        <f>IFERROR(IF(Loan_Not_Paid*Values_Entered,Payment_Date,""), "")</f>
        <v>44387</v>
      </c>
      <c r="D34" s="12">
        <f>IFERROR(IF(Loan_Not_Paid*Values_Entered,Beginning_Balance,""), "")</f>
        <v>6287.0698872634885</v>
      </c>
      <c r="E34" s="12">
        <f>IFERROR(IF(Loan_Not_Paid*Values_Entered,Monthly_Payment,""), "")</f>
        <v>135.32961070599541</v>
      </c>
      <c r="F34" s="12">
        <f>IFERROR(IF(Loan_Not_Paid*Values_Entered,Principal,""), "")</f>
        <v>103.89426126967807</v>
      </c>
      <c r="G34" s="12">
        <f>IFERROR(IF(Loan_Not_Paid*Values_Entered,Interest,""), "")</f>
        <v>31.435349436317324</v>
      </c>
      <c r="H34" s="25">
        <f>IFERROR(IF(Loan_Not_Paid*Values_Entered,Ending_Balance,""), "")</f>
        <v>6183.175625993812</v>
      </c>
    </row>
    <row r="35" spans="2:8" x14ac:dyDescent="0.2">
      <c r="B35" s="24">
        <f>IFERROR(IF(Loan_Not_Paid*Values_Entered,Payment_Number,""), "")</f>
        <v>9</v>
      </c>
      <c r="C35" s="11">
        <f>IFERROR(IF(Loan_Not_Paid*Values_Entered,Payment_Date,""), "")</f>
        <v>44418</v>
      </c>
      <c r="D35" s="12">
        <f>IFERROR(IF(Loan_Not_Paid*Values_Entered,Beginning_Balance,""), "")</f>
        <v>6183.175625993812</v>
      </c>
      <c r="E35" s="12">
        <f>IFERROR(IF(Loan_Not_Paid*Values_Entered,Monthly_Payment,""), "")</f>
        <v>135.32961070599541</v>
      </c>
      <c r="F35" s="12">
        <f>IFERROR(IF(Loan_Not_Paid*Values_Entered,Principal,""), "")</f>
        <v>104.41373257602645</v>
      </c>
      <c r="G35" s="12">
        <f>IFERROR(IF(Loan_Not_Paid*Values_Entered,Interest,""), "")</f>
        <v>30.915878129968938</v>
      </c>
      <c r="H35" s="25">
        <f>IFERROR(IF(Loan_Not_Paid*Values_Entered,Ending_Balance,""), "")</f>
        <v>6078.7618934177872</v>
      </c>
    </row>
    <row r="36" spans="2:8" x14ac:dyDescent="0.2">
      <c r="B36" s="24">
        <f>IFERROR(IF(Loan_Not_Paid*Values_Entered,Payment_Number,""), "")</f>
        <v>10</v>
      </c>
      <c r="C36" s="11">
        <f>IFERROR(IF(Loan_Not_Paid*Values_Entered,Payment_Date,""), "")</f>
        <v>44449</v>
      </c>
      <c r="D36" s="12">
        <f>IFERROR(IF(Loan_Not_Paid*Values_Entered,Beginning_Balance,""), "")</f>
        <v>6078.7618934177872</v>
      </c>
      <c r="E36" s="12">
        <f>IFERROR(IF(Loan_Not_Paid*Values_Entered,Monthly_Payment,""), "")</f>
        <v>135.32961070599541</v>
      </c>
      <c r="F36" s="12">
        <f>IFERROR(IF(Loan_Not_Paid*Values_Entered,Principal,""), "")</f>
        <v>104.93580123890661</v>
      </c>
      <c r="G36" s="12">
        <f>IFERROR(IF(Loan_Not_Paid*Values_Entered,Interest,""), "")</f>
        <v>30.393809467088801</v>
      </c>
      <c r="H36" s="25">
        <f>IFERROR(IF(Loan_Not_Paid*Values_Entered,Ending_Balance,""), "")</f>
        <v>5973.8260921788842</v>
      </c>
    </row>
    <row r="37" spans="2:8" x14ac:dyDescent="0.2">
      <c r="B37" s="24">
        <f>IFERROR(IF(Loan_Not_Paid*Values_Entered,Payment_Number,""), "")</f>
        <v>11</v>
      </c>
      <c r="C37" s="11">
        <f>IFERROR(IF(Loan_Not_Paid*Values_Entered,Payment_Date,""), "")</f>
        <v>44479</v>
      </c>
      <c r="D37" s="12">
        <f>IFERROR(IF(Loan_Not_Paid*Values_Entered,Beginning_Balance,""), "")</f>
        <v>5973.8260921788842</v>
      </c>
      <c r="E37" s="12">
        <f>IFERROR(IF(Loan_Not_Paid*Values_Entered,Monthly_Payment,""), "")</f>
        <v>135.32961070599541</v>
      </c>
      <c r="F37" s="12">
        <f>IFERROR(IF(Loan_Not_Paid*Values_Entered,Principal,""), "")</f>
        <v>105.46048024510112</v>
      </c>
      <c r="G37" s="12">
        <f>IFERROR(IF(Loan_Not_Paid*Values_Entered,Interest,""), "")</f>
        <v>29.869130460894272</v>
      </c>
      <c r="H37" s="25">
        <f>IFERROR(IF(Loan_Not_Paid*Values_Entered,Ending_Balance,""), "")</f>
        <v>5868.3656119337847</v>
      </c>
    </row>
    <row r="38" spans="2:8" x14ac:dyDescent="0.2">
      <c r="B38" s="24">
        <f>IFERROR(IF(Loan_Not_Paid*Values_Entered,Payment_Number,""), "")</f>
        <v>12</v>
      </c>
      <c r="C38" s="11">
        <f>IFERROR(IF(Loan_Not_Paid*Values_Entered,Payment_Date,""), "")</f>
        <v>44510</v>
      </c>
      <c r="D38" s="12">
        <f>IFERROR(IF(Loan_Not_Paid*Values_Entered,Beginning_Balance,""), "")</f>
        <v>5868.3656119337847</v>
      </c>
      <c r="E38" s="12">
        <f>IFERROR(IF(Loan_Not_Paid*Values_Entered,Monthly_Payment,""), "")</f>
        <v>135.32961070599541</v>
      </c>
      <c r="F38" s="12">
        <f>IFERROR(IF(Loan_Not_Paid*Values_Entered,Principal,""), "")</f>
        <v>105.98778264632664</v>
      </c>
      <c r="G38" s="12">
        <f>IFERROR(IF(Loan_Not_Paid*Values_Entered,Interest,""), "")</f>
        <v>29.341828059668764</v>
      </c>
      <c r="H38" s="25">
        <f>IFERROR(IF(Loan_Not_Paid*Values_Entered,Ending_Balance,""), "")</f>
        <v>5762.3778292874667</v>
      </c>
    </row>
    <row r="39" spans="2:8" x14ac:dyDescent="0.2">
      <c r="B39" s="24">
        <f>IFERROR(IF(Loan_Not_Paid*Values_Entered,Payment_Number,""), "")</f>
        <v>13</v>
      </c>
      <c r="C39" s="11">
        <f>IFERROR(IF(Loan_Not_Paid*Values_Entered,Payment_Date,""), "")</f>
        <v>44540</v>
      </c>
      <c r="D39" s="12">
        <f>IFERROR(IF(Loan_Not_Paid*Values_Entered,Beginning_Balance,""), "")</f>
        <v>5762.3778292874667</v>
      </c>
      <c r="E39" s="12">
        <f>IFERROR(IF(Loan_Not_Paid*Values_Entered,Monthly_Payment,""), "")</f>
        <v>135.32961070599541</v>
      </c>
      <c r="F39" s="12">
        <f>IFERROR(IF(Loan_Not_Paid*Values_Entered,Principal,""), "")</f>
        <v>106.51772155955827</v>
      </c>
      <c r="G39" s="12">
        <f>IFERROR(IF(Loan_Not_Paid*Values_Entered,Interest,""), "")</f>
        <v>28.811889146437135</v>
      </c>
      <c r="H39" s="25">
        <f>IFERROR(IF(Loan_Not_Paid*Values_Entered,Ending_Balance,""), "")</f>
        <v>5655.86010772791</v>
      </c>
    </row>
    <row r="40" spans="2:8" x14ac:dyDescent="0.2">
      <c r="B40" s="24">
        <f>IFERROR(IF(Loan_Not_Paid*Values_Entered,Payment_Number,""), "")</f>
        <v>14</v>
      </c>
      <c r="C40" s="11">
        <f>IFERROR(IF(Loan_Not_Paid*Values_Entered,Payment_Date,""), "")</f>
        <v>44571</v>
      </c>
      <c r="D40" s="12">
        <f>IFERROR(IF(Loan_Not_Paid*Values_Entered,Beginning_Balance,""), "")</f>
        <v>5655.86010772791</v>
      </c>
      <c r="E40" s="12">
        <f>IFERROR(IF(Loan_Not_Paid*Values_Entered,Monthly_Payment,""), "")</f>
        <v>135.32961070599541</v>
      </c>
      <c r="F40" s="12">
        <f>IFERROR(IF(Loan_Not_Paid*Values_Entered,Principal,""), "")</f>
        <v>107.05031016735606</v>
      </c>
      <c r="G40" s="12">
        <f>IFERROR(IF(Loan_Not_Paid*Values_Entered,Interest,""), "")</f>
        <v>28.27930053863934</v>
      </c>
      <c r="H40" s="25">
        <f>IFERROR(IF(Loan_Not_Paid*Values_Entered,Ending_Balance,""), "")</f>
        <v>5548.8097975605579</v>
      </c>
    </row>
    <row r="41" spans="2:8" x14ac:dyDescent="0.2">
      <c r="B41" s="24">
        <f>IFERROR(IF(Loan_Not_Paid*Values_Entered,Payment_Number,""), "")</f>
        <v>15</v>
      </c>
      <c r="C41" s="11">
        <f>IFERROR(IF(Loan_Not_Paid*Values_Entered,Payment_Date,""), "")</f>
        <v>44602</v>
      </c>
      <c r="D41" s="12">
        <f>IFERROR(IF(Loan_Not_Paid*Values_Entered,Beginning_Balance,""), "")</f>
        <v>5548.8097975605579</v>
      </c>
      <c r="E41" s="12">
        <f>IFERROR(IF(Loan_Not_Paid*Values_Entered,Monthly_Payment,""), "")</f>
        <v>135.32961070599541</v>
      </c>
      <c r="F41" s="12">
        <f>IFERROR(IF(Loan_Not_Paid*Values_Entered,Principal,""), "")</f>
        <v>107.58556171819284</v>
      </c>
      <c r="G41" s="12">
        <f>IFERROR(IF(Loan_Not_Paid*Values_Entered,Interest,""), "")</f>
        <v>27.744048987802557</v>
      </c>
      <c r="H41" s="25">
        <f>IFERROR(IF(Loan_Not_Paid*Values_Entered,Ending_Balance,""), "")</f>
        <v>5441.22423584237</v>
      </c>
    </row>
    <row r="42" spans="2:8" x14ac:dyDescent="0.2">
      <c r="B42" s="24">
        <f>IFERROR(IF(Loan_Not_Paid*Values_Entered,Payment_Number,""), "")</f>
        <v>16</v>
      </c>
      <c r="C42" s="11">
        <f>IFERROR(IF(Loan_Not_Paid*Values_Entered,Payment_Date,""), "")</f>
        <v>44630</v>
      </c>
      <c r="D42" s="12">
        <f>IFERROR(IF(Loan_Not_Paid*Values_Entered,Beginning_Balance,""), "")</f>
        <v>5441.22423584237</v>
      </c>
      <c r="E42" s="12">
        <f>IFERROR(IF(Loan_Not_Paid*Values_Entered,Monthly_Payment,""), "")</f>
        <v>135.32961070599541</v>
      </c>
      <c r="F42" s="12">
        <f>IFERROR(IF(Loan_Not_Paid*Values_Entered,Principal,""), "")</f>
        <v>108.12348952678381</v>
      </c>
      <c r="G42" s="12">
        <f>IFERROR(IF(Loan_Not_Paid*Values_Entered,Interest,""), "")</f>
        <v>27.2061211792116</v>
      </c>
      <c r="H42" s="25">
        <f>IFERROR(IF(Loan_Not_Paid*Values_Entered,Ending_Balance,""), "")</f>
        <v>5333.1007463155893</v>
      </c>
    </row>
    <row r="43" spans="2:8" x14ac:dyDescent="0.2">
      <c r="B43" s="24">
        <f>IFERROR(IF(Loan_Not_Paid*Values_Entered,Payment_Number,""), "")</f>
        <v>17</v>
      </c>
      <c r="C43" s="11">
        <f>IFERROR(IF(Loan_Not_Paid*Values_Entered,Payment_Date,""), "")</f>
        <v>44661</v>
      </c>
      <c r="D43" s="12">
        <f>IFERROR(IF(Loan_Not_Paid*Values_Entered,Beginning_Balance,""), "")</f>
        <v>5333.1007463155893</v>
      </c>
      <c r="E43" s="12">
        <f>IFERROR(IF(Loan_Not_Paid*Values_Entered,Monthly_Payment,""), "")</f>
        <v>135.32961070599541</v>
      </c>
      <c r="F43" s="12">
        <f>IFERROR(IF(Loan_Not_Paid*Values_Entered,Principal,""), "")</f>
        <v>108.66410697441772</v>
      </c>
      <c r="G43" s="12">
        <f>IFERROR(IF(Loan_Not_Paid*Values_Entered,Interest,""), "")</f>
        <v>26.66550373157768</v>
      </c>
      <c r="H43" s="25">
        <f>IFERROR(IF(Loan_Not_Paid*Values_Entered,Ending_Balance,""), "")</f>
        <v>5224.4366393411728</v>
      </c>
    </row>
    <row r="44" spans="2:8" x14ac:dyDescent="0.2">
      <c r="B44" s="24">
        <f>IFERROR(IF(Loan_Not_Paid*Values_Entered,Payment_Number,""), "")</f>
        <v>18</v>
      </c>
      <c r="C44" s="11">
        <f>IFERROR(IF(Loan_Not_Paid*Values_Entered,Payment_Date,""), "")</f>
        <v>44691</v>
      </c>
      <c r="D44" s="12">
        <f>IFERROR(IF(Loan_Not_Paid*Values_Entered,Beginning_Balance,""), "")</f>
        <v>5224.4366393411728</v>
      </c>
      <c r="E44" s="12">
        <f>IFERROR(IF(Loan_Not_Paid*Values_Entered,Monthly_Payment,""), "")</f>
        <v>135.32961070599541</v>
      </c>
      <c r="F44" s="12">
        <f>IFERROR(IF(Loan_Not_Paid*Values_Entered,Principal,""), "")</f>
        <v>109.20742750928981</v>
      </c>
      <c r="G44" s="12">
        <f>IFERROR(IF(Loan_Not_Paid*Values_Entered,Interest,""), "")</f>
        <v>26.122183196705592</v>
      </c>
      <c r="H44" s="25">
        <f>IFERROR(IF(Loan_Not_Paid*Values_Entered,Ending_Balance,""), "")</f>
        <v>5115.2292118318892</v>
      </c>
    </row>
    <row r="45" spans="2:8" x14ac:dyDescent="0.2">
      <c r="B45" s="24">
        <f>IFERROR(IF(Loan_Not_Paid*Values_Entered,Payment_Number,""), "")</f>
        <v>19</v>
      </c>
      <c r="C45" s="11">
        <f>IFERROR(IF(Loan_Not_Paid*Values_Entered,Payment_Date,""), "")</f>
        <v>44722</v>
      </c>
      <c r="D45" s="12">
        <f>IFERROR(IF(Loan_Not_Paid*Values_Entered,Beginning_Balance,""), "")</f>
        <v>5115.2292118318892</v>
      </c>
      <c r="E45" s="12">
        <f>IFERROR(IF(Loan_Not_Paid*Values_Entered,Monthly_Payment,""), "")</f>
        <v>135.32961070599541</v>
      </c>
      <c r="F45" s="12">
        <f>IFERROR(IF(Loan_Not_Paid*Values_Entered,Principal,""), "")</f>
        <v>109.75346464683628</v>
      </c>
      <c r="G45" s="12">
        <f>IFERROR(IF(Loan_Not_Paid*Values_Entered,Interest,""), "")</f>
        <v>25.576146059159143</v>
      </c>
      <c r="H45" s="25">
        <f>IFERROR(IF(Loan_Not_Paid*Values_Entered,Ending_Balance,""), "")</f>
        <v>5005.4757471850562</v>
      </c>
    </row>
    <row r="46" spans="2:8" x14ac:dyDescent="0.2">
      <c r="B46" s="24">
        <f>IFERROR(IF(Loan_Not_Paid*Values_Entered,Payment_Number,""), "")</f>
        <v>20</v>
      </c>
      <c r="C46" s="11">
        <f>IFERROR(IF(Loan_Not_Paid*Values_Entered,Payment_Date,""), "")</f>
        <v>44752</v>
      </c>
      <c r="D46" s="12">
        <f>IFERROR(IF(Loan_Not_Paid*Values_Entered,Beginning_Balance,""), "")</f>
        <v>5005.4757471850562</v>
      </c>
      <c r="E46" s="12">
        <f>IFERROR(IF(Loan_Not_Paid*Values_Entered,Monthly_Payment,""), "")</f>
        <v>135.32961070599541</v>
      </c>
      <c r="F46" s="12">
        <f>IFERROR(IF(Loan_Not_Paid*Values_Entered,Principal,""), "")</f>
        <v>110.30223197007045</v>
      </c>
      <c r="G46" s="12">
        <f>IFERROR(IF(Loan_Not_Paid*Values_Entered,Interest,""), "")</f>
        <v>25.027378735924959</v>
      </c>
      <c r="H46" s="25">
        <f>IFERROR(IF(Loan_Not_Paid*Values_Entered,Ending_Balance,""), "")</f>
        <v>4895.1735152149886</v>
      </c>
    </row>
    <row r="47" spans="2:8" x14ac:dyDescent="0.2">
      <c r="B47" s="24">
        <f>IFERROR(IF(Loan_Not_Paid*Values_Entered,Payment_Number,""), "")</f>
        <v>21</v>
      </c>
      <c r="C47" s="11">
        <f>IFERROR(IF(Loan_Not_Paid*Values_Entered,Payment_Date,""), "")</f>
        <v>44783</v>
      </c>
      <c r="D47" s="12">
        <f>IFERROR(IF(Loan_Not_Paid*Values_Entered,Beginning_Balance,""), "")</f>
        <v>4895.1735152149886</v>
      </c>
      <c r="E47" s="12">
        <f>IFERROR(IF(Loan_Not_Paid*Values_Entered,Monthly_Payment,""), "")</f>
        <v>135.32961070599541</v>
      </c>
      <c r="F47" s="12">
        <f>IFERROR(IF(Loan_Not_Paid*Values_Entered,Principal,""), "")</f>
        <v>110.85374312992079</v>
      </c>
      <c r="G47" s="12">
        <f>IFERROR(IF(Loan_Not_Paid*Values_Entered,Interest,""), "")</f>
        <v>24.475867576074602</v>
      </c>
      <c r="H47" s="25">
        <f>IFERROR(IF(Loan_Not_Paid*Values_Entered,Ending_Balance,""), "")</f>
        <v>4784.3197720850731</v>
      </c>
    </row>
    <row r="48" spans="2:8" x14ac:dyDescent="0.2">
      <c r="B48" s="24">
        <f>IFERROR(IF(Loan_Not_Paid*Values_Entered,Payment_Number,""), "")</f>
        <v>22</v>
      </c>
      <c r="C48" s="11">
        <f>IFERROR(IF(Loan_Not_Paid*Values_Entered,Payment_Date,""), "")</f>
        <v>44814</v>
      </c>
      <c r="D48" s="12">
        <f>IFERROR(IF(Loan_Not_Paid*Values_Entered,Beginning_Balance,""), "")</f>
        <v>4784.3197720850731</v>
      </c>
      <c r="E48" s="12">
        <f>IFERROR(IF(Loan_Not_Paid*Values_Entered,Monthly_Payment,""), "")</f>
        <v>135.32961070599541</v>
      </c>
      <c r="F48" s="12">
        <f>IFERROR(IF(Loan_Not_Paid*Values_Entered,Principal,""), "")</f>
        <v>111.4080118455704</v>
      </c>
      <c r="G48" s="12">
        <f>IFERROR(IF(Loan_Not_Paid*Values_Entered,Interest,""), "")</f>
        <v>23.921598860425004</v>
      </c>
      <c r="H48" s="25">
        <f>IFERROR(IF(Loan_Not_Paid*Values_Entered,Ending_Balance,""), "")</f>
        <v>4672.9117602395072</v>
      </c>
    </row>
    <row r="49" spans="2:8" x14ac:dyDescent="0.2">
      <c r="B49" s="24">
        <f>IFERROR(IF(Loan_Not_Paid*Values_Entered,Payment_Number,""), "")</f>
        <v>23</v>
      </c>
      <c r="C49" s="11">
        <f>IFERROR(IF(Loan_Not_Paid*Values_Entered,Payment_Date,""), "")</f>
        <v>44844</v>
      </c>
      <c r="D49" s="12">
        <f>IFERROR(IF(Loan_Not_Paid*Values_Entered,Beginning_Balance,""), "")</f>
        <v>4672.9117602395072</v>
      </c>
      <c r="E49" s="12">
        <f>IFERROR(IF(Loan_Not_Paid*Values_Entered,Monthly_Payment,""), "")</f>
        <v>135.32961070599541</v>
      </c>
      <c r="F49" s="12">
        <f>IFERROR(IF(Loan_Not_Paid*Values_Entered,Principal,""), "")</f>
        <v>111.96505190479826</v>
      </c>
      <c r="G49" s="12">
        <f>IFERROR(IF(Loan_Not_Paid*Values_Entered,Interest,""), "")</f>
        <v>23.364558801197148</v>
      </c>
      <c r="H49" s="25">
        <f>IFERROR(IF(Loan_Not_Paid*Values_Entered,Ending_Balance,""), "")</f>
        <v>4560.9467083347135</v>
      </c>
    </row>
    <row r="50" spans="2:8" x14ac:dyDescent="0.2">
      <c r="B50" s="24">
        <f>IFERROR(IF(Loan_Not_Paid*Values_Entered,Payment_Number,""), "")</f>
        <v>24</v>
      </c>
      <c r="C50" s="11">
        <f>IFERROR(IF(Loan_Not_Paid*Values_Entered,Payment_Date,""), "")</f>
        <v>44875</v>
      </c>
      <c r="D50" s="12">
        <f>IFERROR(IF(Loan_Not_Paid*Values_Entered,Beginning_Balance,""), "")</f>
        <v>4560.9467083347135</v>
      </c>
      <c r="E50" s="12">
        <f>IFERROR(IF(Loan_Not_Paid*Values_Entered,Monthly_Payment,""), "")</f>
        <v>135.32961070599541</v>
      </c>
      <c r="F50" s="12">
        <f>IFERROR(IF(Loan_Not_Paid*Values_Entered,Principal,""), "")</f>
        <v>112.52487716432225</v>
      </c>
      <c r="G50" s="12">
        <f>IFERROR(IF(Loan_Not_Paid*Values_Entered,Interest,""), "")</f>
        <v>22.804733541673158</v>
      </c>
      <c r="H50" s="25">
        <f>IFERROR(IF(Loan_Not_Paid*Values_Entered,Ending_Balance,""), "")</f>
        <v>4448.4218311703899</v>
      </c>
    </row>
    <row r="51" spans="2:8" x14ac:dyDescent="0.2">
      <c r="B51" s="24">
        <f>IFERROR(IF(Loan_Not_Paid*Values_Entered,Payment_Number,""), "")</f>
        <v>25</v>
      </c>
      <c r="C51" s="11">
        <f>IFERROR(IF(Loan_Not_Paid*Values_Entered,Payment_Date,""), "")</f>
        <v>44905</v>
      </c>
      <c r="D51" s="12">
        <f>IFERROR(IF(Loan_Not_Paid*Values_Entered,Beginning_Balance,""), "")</f>
        <v>4448.4218311703899</v>
      </c>
      <c r="E51" s="12">
        <f>IFERROR(IF(Loan_Not_Paid*Values_Entered,Monthly_Payment,""), "")</f>
        <v>135.32961070599541</v>
      </c>
      <c r="F51" s="12">
        <f>IFERROR(IF(Loan_Not_Paid*Values_Entered,Principal,""), "")</f>
        <v>113.08750155014387</v>
      </c>
      <c r="G51" s="12">
        <f>IFERROR(IF(Loan_Not_Paid*Values_Entered,Interest,""), "")</f>
        <v>22.242109155851544</v>
      </c>
      <c r="H51" s="25">
        <f>IFERROR(IF(Loan_Not_Paid*Values_Entered,Ending_Balance,""), "")</f>
        <v>4335.3343296202502</v>
      </c>
    </row>
    <row r="52" spans="2:8" x14ac:dyDescent="0.2">
      <c r="B52" s="24">
        <f>IFERROR(IF(Loan_Not_Paid*Values_Entered,Payment_Number,""), "")</f>
        <v>26</v>
      </c>
      <c r="C52" s="11">
        <f>IFERROR(IF(Loan_Not_Paid*Values_Entered,Payment_Date,""), "")</f>
        <v>44936</v>
      </c>
      <c r="D52" s="12">
        <f>IFERROR(IF(Loan_Not_Paid*Values_Entered,Beginning_Balance,""), "")</f>
        <v>4335.3343296202502</v>
      </c>
      <c r="E52" s="12">
        <f>IFERROR(IF(Loan_Not_Paid*Values_Entered,Monthly_Payment,""), "")</f>
        <v>135.32961070599541</v>
      </c>
      <c r="F52" s="12">
        <f>IFERROR(IF(Loan_Not_Paid*Values_Entered,Principal,""), "")</f>
        <v>113.65293905789459</v>
      </c>
      <c r="G52" s="12">
        <f>IFERROR(IF(Loan_Not_Paid*Values_Entered,Interest,""), "")</f>
        <v>21.676671648100829</v>
      </c>
      <c r="H52" s="25">
        <f>IFERROR(IF(Loan_Not_Paid*Values_Entered,Ending_Balance,""), "")</f>
        <v>4221.6813905623585</v>
      </c>
    </row>
    <row r="53" spans="2:8" x14ac:dyDescent="0.2">
      <c r="B53" s="24">
        <f>IFERROR(IF(Loan_Not_Paid*Values_Entered,Payment_Number,""), "")</f>
        <v>27</v>
      </c>
      <c r="C53" s="11">
        <f>IFERROR(IF(Loan_Not_Paid*Values_Entered,Payment_Date,""), "")</f>
        <v>44967</v>
      </c>
      <c r="D53" s="12">
        <f>IFERROR(IF(Loan_Not_Paid*Values_Entered,Beginning_Balance,""), "")</f>
        <v>4221.6813905623585</v>
      </c>
      <c r="E53" s="12">
        <f>IFERROR(IF(Loan_Not_Paid*Values_Entered,Monthly_Payment,""), "")</f>
        <v>135.32961070599541</v>
      </c>
      <c r="F53" s="12">
        <f>IFERROR(IF(Loan_Not_Paid*Values_Entered,Principal,""), "")</f>
        <v>114.22120375318406</v>
      </c>
      <c r="G53" s="12">
        <f>IFERROR(IF(Loan_Not_Paid*Values_Entered,Interest,""), "")</f>
        <v>21.10840695281135</v>
      </c>
      <c r="H53" s="25">
        <f>IFERROR(IF(Loan_Not_Paid*Values_Entered,Ending_Balance,""), "")</f>
        <v>4107.4601868091795</v>
      </c>
    </row>
    <row r="54" spans="2:8" x14ac:dyDescent="0.2">
      <c r="B54" s="24">
        <f>IFERROR(IF(Loan_Not_Paid*Values_Entered,Payment_Number,""), "")</f>
        <v>28</v>
      </c>
      <c r="C54" s="11">
        <f>IFERROR(IF(Loan_Not_Paid*Values_Entered,Payment_Date,""), "")</f>
        <v>44995</v>
      </c>
      <c r="D54" s="12">
        <f>IFERROR(IF(Loan_Not_Paid*Values_Entered,Beginning_Balance,""), "")</f>
        <v>4107.4601868091795</v>
      </c>
      <c r="E54" s="12">
        <f>IFERROR(IF(Loan_Not_Paid*Values_Entered,Monthly_Payment,""), "")</f>
        <v>135.32961070599541</v>
      </c>
      <c r="F54" s="12">
        <f>IFERROR(IF(Loan_Not_Paid*Values_Entered,Principal,""), "")</f>
        <v>114.79230977194997</v>
      </c>
      <c r="G54" s="12">
        <f>IFERROR(IF(Loan_Not_Paid*Values_Entered,Interest,""), "")</f>
        <v>20.537300934045433</v>
      </c>
      <c r="H54" s="25">
        <f>IFERROR(IF(Loan_Not_Paid*Values_Entered,Ending_Balance,""), "")</f>
        <v>3992.6678770372346</v>
      </c>
    </row>
    <row r="55" spans="2:8" x14ac:dyDescent="0.2">
      <c r="B55" s="24">
        <f>IFERROR(IF(Loan_Not_Paid*Values_Entered,Payment_Number,""), "")</f>
        <v>29</v>
      </c>
      <c r="C55" s="11">
        <f>IFERROR(IF(Loan_Not_Paid*Values_Entered,Payment_Date,""), "")</f>
        <v>45026</v>
      </c>
      <c r="D55" s="12">
        <f>IFERROR(IF(Loan_Not_Paid*Values_Entered,Beginning_Balance,""), "")</f>
        <v>3992.6678770372346</v>
      </c>
      <c r="E55" s="12">
        <f>IFERROR(IF(Loan_Not_Paid*Values_Entered,Monthly_Payment,""), "")</f>
        <v>135.32961070599541</v>
      </c>
      <c r="F55" s="12">
        <f>IFERROR(IF(Loan_Not_Paid*Values_Entered,Principal,""), "")</f>
        <v>115.36627132080972</v>
      </c>
      <c r="G55" s="12">
        <f>IFERROR(IF(Loan_Not_Paid*Values_Entered,Interest,""), "")</f>
        <v>19.96333938518568</v>
      </c>
      <c r="H55" s="25">
        <f>IFERROR(IF(Loan_Not_Paid*Values_Entered,Ending_Balance,""), "")</f>
        <v>3877.3016057164286</v>
      </c>
    </row>
    <row r="56" spans="2:8" x14ac:dyDescent="0.2">
      <c r="B56" s="24">
        <f>IFERROR(IF(Loan_Not_Paid*Values_Entered,Payment_Number,""), "")</f>
        <v>30</v>
      </c>
      <c r="C56" s="11">
        <f>IFERROR(IF(Loan_Not_Paid*Values_Entered,Payment_Date,""), "")</f>
        <v>45056</v>
      </c>
      <c r="D56" s="12">
        <f>IFERROR(IF(Loan_Not_Paid*Values_Entered,Beginning_Balance,""), "")</f>
        <v>3877.3016057164286</v>
      </c>
      <c r="E56" s="12">
        <f>IFERROR(IF(Loan_Not_Paid*Values_Entered,Monthly_Payment,""), "")</f>
        <v>135.32961070599541</v>
      </c>
      <c r="F56" s="12">
        <f>IFERROR(IF(Loan_Not_Paid*Values_Entered,Principal,""), "")</f>
        <v>115.94310267741378</v>
      </c>
      <c r="G56" s="12">
        <f>IFERROR(IF(Loan_Not_Paid*Values_Entered,Interest,""), "")</f>
        <v>19.386508028581634</v>
      </c>
      <c r="H56" s="25">
        <f>IFERROR(IF(Loan_Not_Paid*Values_Entered,Ending_Balance,""), "")</f>
        <v>3761.3585030390186</v>
      </c>
    </row>
    <row r="57" spans="2:8" x14ac:dyDescent="0.2">
      <c r="B57" s="24">
        <f>IFERROR(IF(Loan_Not_Paid*Values_Entered,Payment_Number,""), "")</f>
        <v>31</v>
      </c>
      <c r="C57" s="11">
        <f>IFERROR(IF(Loan_Not_Paid*Values_Entered,Payment_Date,""), "")</f>
        <v>45087</v>
      </c>
      <c r="D57" s="12">
        <f>IFERROR(IF(Loan_Not_Paid*Values_Entered,Beginning_Balance,""), "")</f>
        <v>3761.3585030390186</v>
      </c>
      <c r="E57" s="12">
        <f>IFERROR(IF(Loan_Not_Paid*Values_Entered,Monthly_Payment,""), "")</f>
        <v>135.32961070599541</v>
      </c>
      <c r="F57" s="12">
        <f>IFERROR(IF(Loan_Not_Paid*Values_Entered,Principal,""), "")</f>
        <v>116.52281819080085</v>
      </c>
      <c r="G57" s="12">
        <f>IFERROR(IF(Loan_Not_Paid*Values_Entered,Interest,""), "")</f>
        <v>18.806792515194569</v>
      </c>
      <c r="H57" s="25">
        <f>IFERROR(IF(Loan_Not_Paid*Values_Entered,Ending_Balance,""), "")</f>
        <v>3644.8356848482244</v>
      </c>
    </row>
    <row r="58" spans="2:8" x14ac:dyDescent="0.2">
      <c r="B58" s="24">
        <f>IFERROR(IF(Loan_Not_Paid*Values_Entered,Payment_Number,""), "")</f>
        <v>32</v>
      </c>
      <c r="C58" s="11">
        <f>IFERROR(IF(Loan_Not_Paid*Values_Entered,Payment_Date,""), "")</f>
        <v>45117</v>
      </c>
      <c r="D58" s="12">
        <f>IFERROR(IF(Loan_Not_Paid*Values_Entered,Beginning_Balance,""), "")</f>
        <v>3644.8356848482244</v>
      </c>
      <c r="E58" s="12">
        <f>IFERROR(IF(Loan_Not_Paid*Values_Entered,Monthly_Payment,""), "")</f>
        <v>135.32961070599541</v>
      </c>
      <c r="F58" s="12">
        <f>IFERROR(IF(Loan_Not_Paid*Values_Entered,Principal,""), "")</f>
        <v>117.10543228175484</v>
      </c>
      <c r="G58" s="12">
        <f>IFERROR(IF(Loan_Not_Paid*Values_Entered,Interest,""), "")</f>
        <v>18.224178424240563</v>
      </c>
      <c r="H58" s="25">
        <f>IFERROR(IF(Loan_Not_Paid*Values_Entered,Ending_Balance,""), "")</f>
        <v>3527.7302525664736</v>
      </c>
    </row>
    <row r="59" spans="2:8" x14ac:dyDescent="0.2">
      <c r="B59" s="24">
        <f>IFERROR(IF(Loan_Not_Paid*Values_Entered,Payment_Number,""), "")</f>
        <v>33</v>
      </c>
      <c r="C59" s="11">
        <f>IFERROR(IF(Loan_Not_Paid*Values_Entered,Payment_Date,""), "")</f>
        <v>45148</v>
      </c>
      <c r="D59" s="12">
        <f>IFERROR(IF(Loan_Not_Paid*Values_Entered,Beginning_Balance,""), "")</f>
        <v>3527.7302525664736</v>
      </c>
      <c r="E59" s="12">
        <f>IFERROR(IF(Loan_Not_Paid*Values_Entered,Monthly_Payment,""), "")</f>
        <v>135.32961070599541</v>
      </c>
      <c r="F59" s="12">
        <f>IFERROR(IF(Loan_Not_Paid*Values_Entered,Principal,""), "")</f>
        <v>117.69095944316364</v>
      </c>
      <c r="G59" s="12">
        <f>IFERROR(IF(Loan_Not_Paid*Values_Entered,Interest,""), "")</f>
        <v>17.638651262831786</v>
      </c>
      <c r="H59" s="25">
        <f>IFERROR(IF(Loan_Not_Paid*Values_Entered,Ending_Balance,""), "")</f>
        <v>3410.0392931233155</v>
      </c>
    </row>
    <row r="60" spans="2:8" x14ac:dyDescent="0.2">
      <c r="B60" s="24">
        <f>IFERROR(IF(Loan_Not_Paid*Values_Entered,Payment_Number,""), "")</f>
        <v>34</v>
      </c>
      <c r="C60" s="11">
        <f>IFERROR(IF(Loan_Not_Paid*Values_Entered,Payment_Date,""), "")</f>
        <v>45179</v>
      </c>
      <c r="D60" s="12">
        <f>IFERROR(IF(Loan_Not_Paid*Values_Entered,Beginning_Balance,""), "")</f>
        <v>3410.0392931233155</v>
      </c>
      <c r="E60" s="12">
        <f>IFERROR(IF(Loan_Not_Paid*Values_Entered,Monthly_Payment,""), "")</f>
        <v>135.32961070599541</v>
      </c>
      <c r="F60" s="12">
        <f>IFERROR(IF(Loan_Not_Paid*Values_Entered,Principal,""), "")</f>
        <v>118.27941424037942</v>
      </c>
      <c r="G60" s="12">
        <f>IFERROR(IF(Loan_Not_Paid*Values_Entered,Interest,""), "")</f>
        <v>17.050196465615969</v>
      </c>
      <c r="H60" s="25">
        <f>IFERROR(IF(Loan_Not_Paid*Values_Entered,Ending_Balance,""), "")</f>
        <v>3291.7598788829373</v>
      </c>
    </row>
    <row r="61" spans="2:8" x14ac:dyDescent="0.2">
      <c r="B61" s="24">
        <f>IFERROR(IF(Loan_Not_Paid*Values_Entered,Payment_Number,""), "")</f>
        <v>35</v>
      </c>
      <c r="C61" s="11">
        <f>IFERROR(IF(Loan_Not_Paid*Values_Entered,Payment_Date,""), "")</f>
        <v>45209</v>
      </c>
      <c r="D61" s="12">
        <f>IFERROR(IF(Loan_Not_Paid*Values_Entered,Beginning_Balance,""), "")</f>
        <v>3291.7598788829373</v>
      </c>
      <c r="E61" s="12">
        <f>IFERROR(IF(Loan_Not_Paid*Values_Entered,Monthly_Payment,""), "")</f>
        <v>135.32961070599541</v>
      </c>
      <c r="F61" s="12">
        <f>IFERROR(IF(Loan_Not_Paid*Values_Entered,Principal,""), "")</f>
        <v>118.87081131158133</v>
      </c>
      <c r="G61" s="12">
        <f>IFERROR(IF(Loan_Not_Paid*Values_Entered,Interest,""), "")</f>
        <v>16.458799394414068</v>
      </c>
      <c r="H61" s="25">
        <f>IFERROR(IF(Loan_Not_Paid*Values_Entered,Ending_Balance,""), "")</f>
        <v>3172.8890675713583</v>
      </c>
    </row>
    <row r="62" spans="2:8" x14ac:dyDescent="0.2">
      <c r="B62" s="24">
        <f>IFERROR(IF(Loan_Not_Paid*Values_Entered,Payment_Number,""), "")</f>
        <v>36</v>
      </c>
      <c r="C62" s="11">
        <f>IFERROR(IF(Loan_Not_Paid*Values_Entered,Payment_Date,""), "")</f>
        <v>45240</v>
      </c>
      <c r="D62" s="12">
        <f>IFERROR(IF(Loan_Not_Paid*Values_Entered,Beginning_Balance,""), "")</f>
        <v>3172.8890675713583</v>
      </c>
      <c r="E62" s="12">
        <f>IFERROR(IF(Loan_Not_Paid*Values_Entered,Monthly_Payment,""), "")</f>
        <v>135.32961070599541</v>
      </c>
      <c r="F62" s="12">
        <f>IFERROR(IF(Loan_Not_Paid*Values_Entered,Principal,""), "")</f>
        <v>119.46516536813924</v>
      </c>
      <c r="G62" s="12">
        <f>IFERROR(IF(Loan_Not_Paid*Values_Entered,Interest,""), "")</f>
        <v>15.864445337856164</v>
      </c>
      <c r="H62" s="25">
        <f>IFERROR(IF(Loan_Not_Paid*Values_Entered,Ending_Balance,""), "")</f>
        <v>3053.423902203228</v>
      </c>
    </row>
    <row r="63" spans="2:8" x14ac:dyDescent="0.2">
      <c r="B63" s="24">
        <f>IFERROR(IF(Loan_Not_Paid*Values_Entered,Payment_Number,""), "")</f>
        <v>37</v>
      </c>
      <c r="C63" s="11">
        <f>IFERROR(IF(Loan_Not_Paid*Values_Entered,Payment_Date,""), "")</f>
        <v>45270</v>
      </c>
      <c r="D63" s="12">
        <f>IFERROR(IF(Loan_Not_Paid*Values_Entered,Beginning_Balance,""), "")</f>
        <v>3053.423902203228</v>
      </c>
      <c r="E63" s="12">
        <f>IFERROR(IF(Loan_Not_Paid*Values_Entered,Monthly_Payment,""), "")</f>
        <v>135.32961070599541</v>
      </c>
      <c r="F63" s="12">
        <f>IFERROR(IF(Loan_Not_Paid*Values_Entered,Principal,""), "")</f>
        <v>120.06249119497994</v>
      </c>
      <c r="G63" s="12">
        <f>IFERROR(IF(Loan_Not_Paid*Values_Entered,Interest,""), "")</f>
        <v>15.267119511015469</v>
      </c>
      <c r="H63" s="25">
        <f>IFERROR(IF(Loan_Not_Paid*Values_Entered,Ending_Balance,""), "")</f>
        <v>2933.3614110082535</v>
      </c>
    </row>
    <row r="64" spans="2:8" x14ac:dyDescent="0.2">
      <c r="B64" s="24">
        <f>IFERROR(IF(Loan_Not_Paid*Values_Entered,Payment_Number,""), "")</f>
        <v>38</v>
      </c>
      <c r="C64" s="11">
        <f>IFERROR(IF(Loan_Not_Paid*Values_Entered,Payment_Date,""), "")</f>
        <v>45301</v>
      </c>
      <c r="D64" s="12">
        <f>IFERROR(IF(Loan_Not_Paid*Values_Entered,Beginning_Balance,""), "")</f>
        <v>2933.3614110082535</v>
      </c>
      <c r="E64" s="12">
        <f>IFERROR(IF(Loan_Not_Paid*Values_Entered,Monthly_Payment,""), "")</f>
        <v>135.32961070599541</v>
      </c>
      <c r="F64" s="12">
        <f>IFERROR(IF(Loan_Not_Paid*Values_Entered,Principal,""), "")</f>
        <v>120.66280365095483</v>
      </c>
      <c r="G64" s="12">
        <f>IFERROR(IF(Loan_Not_Paid*Values_Entered,Interest,""), "")</f>
        <v>14.666807055040568</v>
      </c>
      <c r="H64" s="25">
        <f>IFERROR(IF(Loan_Not_Paid*Values_Entered,Ending_Balance,""), "")</f>
        <v>2812.6986073573016</v>
      </c>
    </row>
    <row r="65" spans="2:8" x14ac:dyDescent="0.2">
      <c r="B65" s="24">
        <f>IFERROR(IF(Loan_Not_Paid*Values_Entered,Payment_Number,""), "")</f>
        <v>39</v>
      </c>
      <c r="C65" s="11">
        <f>IFERROR(IF(Loan_Not_Paid*Values_Entered,Payment_Date,""), "")</f>
        <v>45332</v>
      </c>
      <c r="D65" s="12">
        <f>IFERROR(IF(Loan_Not_Paid*Values_Entered,Beginning_Balance,""), "")</f>
        <v>2812.6986073573016</v>
      </c>
      <c r="E65" s="12">
        <f>IFERROR(IF(Loan_Not_Paid*Values_Entered,Monthly_Payment,""), "")</f>
        <v>135.32961070599541</v>
      </c>
      <c r="F65" s="12">
        <f>IFERROR(IF(Loan_Not_Paid*Values_Entered,Principal,""), "")</f>
        <v>121.26611766920962</v>
      </c>
      <c r="G65" s="12">
        <f>IFERROR(IF(Loan_Not_Paid*Values_Entered,Interest,""), "")</f>
        <v>14.063493036785795</v>
      </c>
      <c r="H65" s="25">
        <f>IFERROR(IF(Loan_Not_Paid*Values_Entered,Ending_Balance,""), "")</f>
        <v>2691.4324896880953</v>
      </c>
    </row>
    <row r="66" spans="2:8" x14ac:dyDescent="0.2">
      <c r="B66" s="24">
        <f>IFERROR(IF(Loan_Not_Paid*Values_Entered,Payment_Number,""), "")</f>
        <v>40</v>
      </c>
      <c r="C66" s="11">
        <f>IFERROR(IF(Loan_Not_Paid*Values_Entered,Payment_Date,""), "")</f>
        <v>45361</v>
      </c>
      <c r="D66" s="12">
        <f>IFERROR(IF(Loan_Not_Paid*Values_Entered,Beginning_Balance,""), "")</f>
        <v>2691.4324896880953</v>
      </c>
      <c r="E66" s="12">
        <f>IFERROR(IF(Loan_Not_Paid*Values_Entered,Monthly_Payment,""), "")</f>
        <v>135.32961070599541</v>
      </c>
      <c r="F66" s="12">
        <f>IFERROR(IF(Loan_Not_Paid*Values_Entered,Principal,""), "")</f>
        <v>121.87244825755565</v>
      </c>
      <c r="G66" s="12">
        <f>IFERROR(IF(Loan_Not_Paid*Values_Entered,Interest,""), "")</f>
        <v>13.457162448439746</v>
      </c>
      <c r="H66" s="25">
        <f>IFERROR(IF(Loan_Not_Paid*Values_Entered,Ending_Balance,""), "")</f>
        <v>2569.5600414305418</v>
      </c>
    </row>
    <row r="67" spans="2:8" x14ac:dyDescent="0.2">
      <c r="B67" s="24">
        <f>IFERROR(IF(Loan_Not_Paid*Values_Entered,Payment_Number,""), "")</f>
        <v>41</v>
      </c>
      <c r="C67" s="11">
        <f>IFERROR(IF(Loan_Not_Paid*Values_Entered,Payment_Date,""), "")</f>
        <v>45392</v>
      </c>
      <c r="D67" s="12">
        <f>IFERROR(IF(Loan_Not_Paid*Values_Entered,Beginning_Balance,""), "")</f>
        <v>2569.5600414305418</v>
      </c>
      <c r="E67" s="12">
        <f>IFERROR(IF(Loan_Not_Paid*Values_Entered,Monthly_Payment,""), "")</f>
        <v>135.32961070599541</v>
      </c>
      <c r="F67" s="12">
        <f>IFERROR(IF(Loan_Not_Paid*Values_Entered,Principal,""), "")</f>
        <v>122.48181049884344</v>
      </c>
      <c r="G67" s="12">
        <f>IFERROR(IF(Loan_Not_Paid*Values_Entered,Interest,""), "")</f>
        <v>12.847800207151968</v>
      </c>
      <c r="H67" s="25">
        <f>IFERROR(IF(Loan_Not_Paid*Values_Entered,Ending_Balance,""), "")</f>
        <v>2447.0782309317019</v>
      </c>
    </row>
    <row r="68" spans="2:8" x14ac:dyDescent="0.2">
      <c r="B68" s="24">
        <f>IFERROR(IF(Loan_Not_Paid*Values_Entered,Payment_Number,""), "")</f>
        <v>42</v>
      </c>
      <c r="C68" s="11">
        <f>IFERROR(IF(Loan_Not_Paid*Values_Entered,Payment_Date,""), "")</f>
        <v>45422</v>
      </c>
      <c r="D68" s="12">
        <f>IFERROR(IF(Loan_Not_Paid*Values_Entered,Beginning_Balance,""), "")</f>
        <v>2447.0782309317019</v>
      </c>
      <c r="E68" s="12">
        <f>IFERROR(IF(Loan_Not_Paid*Values_Entered,Monthly_Payment,""), "")</f>
        <v>135.32961070599541</v>
      </c>
      <c r="F68" s="12">
        <f>IFERROR(IF(Loan_Not_Paid*Values_Entered,Principal,""), "")</f>
        <v>123.09421955133764</v>
      </c>
      <c r="G68" s="12">
        <f>IFERROR(IF(Loan_Not_Paid*Values_Entered,Interest,""), "")</f>
        <v>12.23539115465775</v>
      </c>
      <c r="H68" s="25">
        <f>IFERROR(IF(Loan_Not_Paid*Values_Entered,Ending_Balance,""), "")</f>
        <v>2323.9840113803702</v>
      </c>
    </row>
    <row r="69" spans="2:8" x14ac:dyDescent="0.2">
      <c r="B69" s="24">
        <f>IFERROR(IF(Loan_Not_Paid*Values_Entered,Payment_Number,""), "")</f>
        <v>43</v>
      </c>
      <c r="C69" s="11">
        <f>IFERROR(IF(Loan_Not_Paid*Values_Entered,Payment_Date,""), "")</f>
        <v>45453</v>
      </c>
      <c r="D69" s="12">
        <f>IFERROR(IF(Loan_Not_Paid*Values_Entered,Beginning_Balance,""), "")</f>
        <v>2323.9840113803702</v>
      </c>
      <c r="E69" s="12">
        <f>IFERROR(IF(Loan_Not_Paid*Values_Entered,Monthly_Payment,""), "")</f>
        <v>135.32961070599541</v>
      </c>
      <c r="F69" s="12">
        <f>IFERROR(IF(Loan_Not_Paid*Values_Entered,Principal,""), "")</f>
        <v>123.70969064909434</v>
      </c>
      <c r="G69" s="12">
        <f>IFERROR(IF(Loan_Not_Paid*Values_Entered,Interest,""), "")</f>
        <v>11.619920056901062</v>
      </c>
      <c r="H69" s="25">
        <f>IFERROR(IF(Loan_Not_Paid*Values_Entered,Ending_Balance,""), "")</f>
        <v>2200.2743207312797</v>
      </c>
    </row>
    <row r="70" spans="2:8" x14ac:dyDescent="0.2">
      <c r="B70" s="24">
        <f>IFERROR(IF(Loan_Not_Paid*Values_Entered,Payment_Number,""), "")</f>
        <v>44</v>
      </c>
      <c r="C70" s="11">
        <f>IFERROR(IF(Loan_Not_Paid*Values_Entered,Payment_Date,""), "")</f>
        <v>45483</v>
      </c>
      <c r="D70" s="12">
        <f>IFERROR(IF(Loan_Not_Paid*Values_Entered,Beginning_Balance,""), "")</f>
        <v>2200.2743207312797</v>
      </c>
      <c r="E70" s="12">
        <f>IFERROR(IF(Loan_Not_Paid*Values_Entered,Monthly_Payment,""), "")</f>
        <v>135.32961070599541</v>
      </c>
      <c r="F70" s="12">
        <f>IFERROR(IF(Loan_Not_Paid*Values_Entered,Principal,""), "")</f>
        <v>124.32823910233982</v>
      </c>
      <c r="G70" s="12">
        <f>IFERROR(IF(Loan_Not_Paid*Values_Entered,Interest,""), "")</f>
        <v>11.001371603655588</v>
      </c>
      <c r="H70" s="25">
        <f>IFERROR(IF(Loan_Not_Paid*Values_Entered,Ending_Balance,""), "")</f>
        <v>2075.9460816289447</v>
      </c>
    </row>
    <row r="71" spans="2:8" x14ac:dyDescent="0.2">
      <c r="B71" s="24">
        <f>IFERROR(IF(Loan_Not_Paid*Values_Entered,Payment_Number,""), "")</f>
        <v>45</v>
      </c>
      <c r="C71" s="11">
        <f>IFERROR(IF(Loan_Not_Paid*Values_Entered,Payment_Date,""), "")</f>
        <v>45514</v>
      </c>
      <c r="D71" s="12">
        <f>IFERROR(IF(Loan_Not_Paid*Values_Entered,Beginning_Balance,""), "")</f>
        <v>2075.9460816289447</v>
      </c>
      <c r="E71" s="12">
        <f>IFERROR(IF(Loan_Not_Paid*Values_Entered,Monthly_Payment,""), "")</f>
        <v>135.32961070599541</v>
      </c>
      <c r="F71" s="12">
        <f>IFERROR(IF(Loan_Not_Paid*Values_Entered,Principal,""), "")</f>
        <v>124.94988029785151</v>
      </c>
      <c r="G71" s="12">
        <f>IFERROR(IF(Loan_Not_Paid*Values_Entered,Interest,""), "")</f>
        <v>10.379730408143889</v>
      </c>
      <c r="H71" s="25">
        <f>IFERROR(IF(Loan_Not_Paid*Values_Entered,Ending_Balance,""), "")</f>
        <v>1950.9962013310997</v>
      </c>
    </row>
    <row r="72" spans="2:8" x14ac:dyDescent="0.2">
      <c r="B72" s="24">
        <f>IFERROR(IF(Loan_Not_Paid*Values_Entered,Payment_Number,""), "")</f>
        <v>46</v>
      </c>
      <c r="C72" s="11">
        <f>IFERROR(IF(Loan_Not_Paid*Values_Entered,Payment_Date,""), "")</f>
        <v>45545</v>
      </c>
      <c r="D72" s="12">
        <f>IFERROR(IF(Loan_Not_Paid*Values_Entered,Beginning_Balance,""), "")</f>
        <v>1950.9962013310997</v>
      </c>
      <c r="E72" s="12">
        <f>IFERROR(IF(Loan_Not_Paid*Values_Entered,Monthly_Payment,""), "")</f>
        <v>135.32961070599541</v>
      </c>
      <c r="F72" s="12">
        <f>IFERROR(IF(Loan_Not_Paid*Values_Entered,Principal,""), "")</f>
        <v>125.57462969934078</v>
      </c>
      <c r="G72" s="12">
        <f>IFERROR(IF(Loan_Not_Paid*Values_Entered,Interest,""), "")</f>
        <v>9.7549810066546332</v>
      </c>
      <c r="H72" s="25">
        <f>IFERROR(IF(Loan_Not_Paid*Values_Entered,Ending_Balance,""), "")</f>
        <v>1825.4215716317622</v>
      </c>
    </row>
    <row r="73" spans="2:8" x14ac:dyDescent="0.2">
      <c r="B73" s="24">
        <f>IFERROR(IF(Loan_Not_Paid*Values_Entered,Payment_Number,""), "")</f>
        <v>47</v>
      </c>
      <c r="C73" s="11">
        <f>IFERROR(IF(Loan_Not_Paid*Values_Entered,Payment_Date,""), "")</f>
        <v>45575</v>
      </c>
      <c r="D73" s="12">
        <f>IFERROR(IF(Loan_Not_Paid*Values_Entered,Beginning_Balance,""), "")</f>
        <v>1825.4215716317622</v>
      </c>
      <c r="E73" s="12">
        <f>IFERROR(IF(Loan_Not_Paid*Values_Entered,Monthly_Payment,""), "")</f>
        <v>135.32961070599541</v>
      </c>
      <c r="F73" s="12">
        <f>IFERROR(IF(Loan_Not_Paid*Values_Entered,Principal,""), "")</f>
        <v>126.20250284783748</v>
      </c>
      <c r="G73" s="12">
        <f>IFERROR(IF(Loan_Not_Paid*Values_Entered,Interest,""), "")</f>
        <v>9.1271078581579292</v>
      </c>
      <c r="H73" s="25">
        <f>IFERROR(IF(Loan_Not_Paid*Values_Entered,Ending_Balance,""), "")</f>
        <v>1699.2190687839347</v>
      </c>
    </row>
    <row r="74" spans="2:8" x14ac:dyDescent="0.2">
      <c r="B74" s="24">
        <f>IFERROR(IF(Loan_Not_Paid*Values_Entered,Payment_Number,""), "")</f>
        <v>48</v>
      </c>
      <c r="C74" s="11">
        <f>IFERROR(IF(Loan_Not_Paid*Values_Entered,Payment_Date,""), "")</f>
        <v>45606</v>
      </c>
      <c r="D74" s="12">
        <f>IFERROR(IF(Loan_Not_Paid*Values_Entered,Beginning_Balance,""), "")</f>
        <v>1699.2190687839347</v>
      </c>
      <c r="E74" s="12">
        <f>IFERROR(IF(Loan_Not_Paid*Values_Entered,Monthly_Payment,""), "")</f>
        <v>135.32961070599541</v>
      </c>
      <c r="F74" s="12">
        <f>IFERROR(IF(Loan_Not_Paid*Values_Entered,Principal,""), "")</f>
        <v>126.83351536207667</v>
      </c>
      <c r="G74" s="12">
        <f>IFERROR(IF(Loan_Not_Paid*Values_Entered,Interest,""), "")</f>
        <v>8.496095343918741</v>
      </c>
      <c r="H74" s="25">
        <f>IFERROR(IF(Loan_Not_Paid*Values_Entered,Ending_Balance,""), "")</f>
        <v>1572.385553421861</v>
      </c>
    </row>
    <row r="75" spans="2:8" x14ac:dyDescent="0.2">
      <c r="B75" s="24">
        <f>IFERROR(IF(Loan_Not_Paid*Values_Entered,Payment_Number,""), "")</f>
        <v>49</v>
      </c>
      <c r="C75" s="11">
        <f>IFERROR(IF(Loan_Not_Paid*Values_Entered,Payment_Date,""), "")</f>
        <v>45636</v>
      </c>
      <c r="D75" s="12">
        <f>IFERROR(IF(Loan_Not_Paid*Values_Entered,Beginning_Balance,""), "")</f>
        <v>1572.385553421861</v>
      </c>
      <c r="E75" s="12">
        <f>IFERROR(IF(Loan_Not_Paid*Values_Entered,Monthly_Payment,""), "")</f>
        <v>135.32961070599541</v>
      </c>
      <c r="F75" s="12">
        <f>IFERROR(IF(Loan_Not_Paid*Values_Entered,Principal,""), "")</f>
        <v>127.46768293888705</v>
      </c>
      <c r="G75" s="12">
        <f>IFERROR(IF(Loan_Not_Paid*Values_Entered,Interest,""), "")</f>
        <v>7.8619277671083596</v>
      </c>
      <c r="H75" s="25">
        <f>IFERROR(IF(Loan_Not_Paid*Values_Entered,Ending_Balance,""), "")</f>
        <v>1444.9178704829737</v>
      </c>
    </row>
    <row r="76" spans="2:8" x14ac:dyDescent="0.2">
      <c r="B76" s="24">
        <f>IFERROR(IF(Loan_Not_Paid*Values_Entered,Payment_Number,""), "")</f>
        <v>50</v>
      </c>
      <c r="C76" s="11">
        <f>IFERROR(IF(Loan_Not_Paid*Values_Entered,Payment_Date,""), "")</f>
        <v>45667</v>
      </c>
      <c r="D76" s="12">
        <f>IFERROR(IF(Loan_Not_Paid*Values_Entered,Beginning_Balance,""), "")</f>
        <v>1444.9178704829737</v>
      </c>
      <c r="E76" s="12">
        <f>IFERROR(IF(Loan_Not_Paid*Values_Entered,Monthly_Payment,""), "")</f>
        <v>135.32961070599541</v>
      </c>
      <c r="F76" s="12">
        <f>IFERROR(IF(Loan_Not_Paid*Values_Entered,Principal,""), "")</f>
        <v>128.10502135358146</v>
      </c>
      <c r="G76" s="12">
        <f>IFERROR(IF(Loan_Not_Paid*Values_Entered,Interest,""), "")</f>
        <v>7.2245893524139229</v>
      </c>
      <c r="H76" s="25">
        <f>IFERROR(IF(Loan_Not_Paid*Values_Entered,Ending_Balance,""), "")</f>
        <v>1316.8128491294037</v>
      </c>
    </row>
    <row r="77" spans="2:8" x14ac:dyDescent="0.2">
      <c r="B77" s="24">
        <f>IFERROR(IF(Loan_Not_Paid*Values_Entered,Payment_Number,""), "")</f>
        <v>51</v>
      </c>
      <c r="C77" s="11">
        <f>IFERROR(IF(Loan_Not_Paid*Values_Entered,Payment_Date,""), "")</f>
        <v>45698</v>
      </c>
      <c r="D77" s="12">
        <f>IFERROR(IF(Loan_Not_Paid*Values_Entered,Beginning_Balance,""), "")</f>
        <v>1316.8128491294037</v>
      </c>
      <c r="E77" s="12">
        <f>IFERROR(IF(Loan_Not_Paid*Values_Entered,Monthly_Payment,""), "")</f>
        <v>135.32961070599541</v>
      </c>
      <c r="F77" s="12">
        <f>IFERROR(IF(Loan_Not_Paid*Values_Entered,Principal,""), "")</f>
        <v>128.74554646034937</v>
      </c>
      <c r="G77" s="12">
        <f>IFERROR(IF(Loan_Not_Paid*Values_Entered,Interest,""), "")</f>
        <v>6.5840642456460161</v>
      </c>
      <c r="H77" s="25">
        <f>IFERROR(IF(Loan_Not_Paid*Values_Entered,Ending_Balance,""), "")</f>
        <v>1188.0673026690565</v>
      </c>
    </row>
    <row r="78" spans="2:8" x14ac:dyDescent="0.2">
      <c r="B78" s="24">
        <f>IFERROR(IF(Loan_Not_Paid*Values_Entered,Payment_Number,""), "")</f>
        <v>52</v>
      </c>
      <c r="C78" s="11">
        <f>IFERROR(IF(Loan_Not_Paid*Values_Entered,Payment_Date,""), "")</f>
        <v>45726</v>
      </c>
      <c r="D78" s="12">
        <f>IFERROR(IF(Loan_Not_Paid*Values_Entered,Beginning_Balance,""), "")</f>
        <v>1188.0673026690565</v>
      </c>
      <c r="E78" s="12">
        <f>IFERROR(IF(Loan_Not_Paid*Values_Entered,Monthly_Payment,""), "")</f>
        <v>135.32961070599541</v>
      </c>
      <c r="F78" s="12">
        <f>IFERROR(IF(Loan_Not_Paid*Values_Entered,Principal,""), "")</f>
        <v>129.38927419265113</v>
      </c>
      <c r="G78" s="12">
        <f>IFERROR(IF(Loan_Not_Paid*Values_Entered,Interest,""), "")</f>
        <v>5.9403365133442687</v>
      </c>
      <c r="H78" s="25">
        <f>IFERROR(IF(Loan_Not_Paid*Values_Entered,Ending_Balance,""), "")</f>
        <v>1058.6780284764118</v>
      </c>
    </row>
    <row r="79" spans="2:8" x14ac:dyDescent="0.2">
      <c r="B79" s="24">
        <f>IFERROR(IF(Loan_Not_Paid*Values_Entered,Payment_Number,""), "")</f>
        <v>53</v>
      </c>
      <c r="C79" s="11">
        <f>IFERROR(IF(Loan_Not_Paid*Values_Entered,Payment_Date,""), "")</f>
        <v>45757</v>
      </c>
      <c r="D79" s="12">
        <f>IFERROR(IF(Loan_Not_Paid*Values_Entered,Beginning_Balance,""), "")</f>
        <v>1058.6780284764118</v>
      </c>
      <c r="E79" s="12">
        <f>IFERROR(IF(Loan_Not_Paid*Values_Entered,Monthly_Payment,""), "")</f>
        <v>135.32961070599541</v>
      </c>
      <c r="F79" s="12">
        <f>IFERROR(IF(Loan_Not_Paid*Values_Entered,Principal,""), "")</f>
        <v>130.03622056361439</v>
      </c>
      <c r="G79" s="12">
        <f>IFERROR(IF(Loan_Not_Paid*Values_Entered,Interest,""), "")</f>
        <v>5.2933901423810132</v>
      </c>
      <c r="H79" s="25">
        <f>IFERROR(IF(Loan_Not_Paid*Values_Entered,Ending_Balance,""), "")</f>
        <v>928.64180791280069</v>
      </c>
    </row>
    <row r="80" spans="2:8" x14ac:dyDescent="0.2">
      <c r="B80" s="24">
        <f>IFERROR(IF(Loan_Not_Paid*Values_Entered,Payment_Number,""), "")</f>
        <v>54</v>
      </c>
      <c r="C80" s="11">
        <f>IFERROR(IF(Loan_Not_Paid*Values_Entered,Payment_Date,""), "")</f>
        <v>45787</v>
      </c>
      <c r="D80" s="12">
        <f>IFERROR(IF(Loan_Not_Paid*Values_Entered,Beginning_Balance,""), "")</f>
        <v>928.64180791280069</v>
      </c>
      <c r="E80" s="12">
        <f>IFERROR(IF(Loan_Not_Paid*Values_Entered,Monthly_Payment,""), "")</f>
        <v>135.32961070599541</v>
      </c>
      <c r="F80" s="12">
        <f>IFERROR(IF(Loan_Not_Paid*Values_Entered,Principal,""), "")</f>
        <v>130.68640166643246</v>
      </c>
      <c r="G80" s="12">
        <f>IFERROR(IF(Loan_Not_Paid*Values_Entered,Interest,""), "")</f>
        <v>4.6432090395629402</v>
      </c>
      <c r="H80" s="25">
        <f>IFERROR(IF(Loan_Not_Paid*Values_Entered,Ending_Balance,""), "")</f>
        <v>797.95540624637761</v>
      </c>
    </row>
    <row r="81" spans="2:8" x14ac:dyDescent="0.2">
      <c r="B81" s="24">
        <f>IFERROR(IF(Loan_Not_Paid*Values_Entered,Payment_Number,""), "")</f>
        <v>55</v>
      </c>
      <c r="C81" s="11">
        <f>IFERROR(IF(Loan_Not_Paid*Values_Entered,Payment_Date,""), "")</f>
        <v>45818</v>
      </c>
      <c r="D81" s="12">
        <f>IFERROR(IF(Loan_Not_Paid*Values_Entered,Beginning_Balance,""), "")</f>
        <v>797.95540624637761</v>
      </c>
      <c r="E81" s="12">
        <f>IFERROR(IF(Loan_Not_Paid*Values_Entered,Monthly_Payment,""), "")</f>
        <v>135.32961070599541</v>
      </c>
      <c r="F81" s="12">
        <f>IFERROR(IF(Loan_Not_Paid*Values_Entered,Principal,""), "")</f>
        <v>131.33983367476463</v>
      </c>
      <c r="G81" s="12">
        <f>IFERROR(IF(Loan_Not_Paid*Values_Entered,Interest,""), "")</f>
        <v>3.9897770312307785</v>
      </c>
      <c r="H81" s="25">
        <f>IFERROR(IF(Loan_Not_Paid*Values_Entered,Ending_Balance,""), "")</f>
        <v>666.61557257161439</v>
      </c>
    </row>
    <row r="82" spans="2:8" x14ac:dyDescent="0.2">
      <c r="B82" s="24">
        <f>IFERROR(IF(Loan_Not_Paid*Values_Entered,Payment_Number,""), "")</f>
        <v>56</v>
      </c>
      <c r="C82" s="11">
        <f>IFERROR(IF(Loan_Not_Paid*Values_Entered,Payment_Date,""), "")</f>
        <v>45848</v>
      </c>
      <c r="D82" s="12">
        <f>IFERROR(IF(Loan_Not_Paid*Values_Entered,Beginning_Balance,""), "")</f>
        <v>666.61557257161439</v>
      </c>
      <c r="E82" s="12">
        <f>IFERROR(IF(Loan_Not_Paid*Values_Entered,Monthly_Payment,""), "")</f>
        <v>135.32961070599541</v>
      </c>
      <c r="F82" s="12">
        <f>IFERROR(IF(Loan_Not_Paid*Values_Entered,Principal,""), "")</f>
        <v>131.99653284313845</v>
      </c>
      <c r="G82" s="12">
        <f>IFERROR(IF(Loan_Not_Paid*Values_Entered,Interest,""), "")</f>
        <v>3.3330778628569551</v>
      </c>
      <c r="H82" s="25">
        <f>IFERROR(IF(Loan_Not_Paid*Values_Entered,Ending_Balance,""), "")</f>
        <v>534.61903972847722</v>
      </c>
    </row>
    <row r="83" spans="2:8" x14ac:dyDescent="0.2">
      <c r="B83" s="24">
        <f>IFERROR(IF(Loan_Not_Paid*Values_Entered,Payment_Number,""), "")</f>
        <v>57</v>
      </c>
      <c r="C83" s="11">
        <f>IFERROR(IF(Loan_Not_Paid*Values_Entered,Payment_Date,""), "")</f>
        <v>45879</v>
      </c>
      <c r="D83" s="12">
        <f>IFERROR(IF(Loan_Not_Paid*Values_Entered,Beginning_Balance,""), "")</f>
        <v>534.61903972847722</v>
      </c>
      <c r="E83" s="12">
        <f>IFERROR(IF(Loan_Not_Paid*Values_Entered,Monthly_Payment,""), "")</f>
        <v>135.32961070599541</v>
      </c>
      <c r="F83" s="12">
        <f>IFERROR(IF(Loan_Not_Paid*Values_Entered,Principal,""), "")</f>
        <v>132.65651550735413</v>
      </c>
      <c r="G83" s="12">
        <f>IFERROR(IF(Loan_Not_Paid*Values_Entered,Interest,""), "")</f>
        <v>2.6730951986412625</v>
      </c>
      <c r="H83" s="25">
        <f>IFERROR(IF(Loan_Not_Paid*Values_Entered,Ending_Balance,""), "")</f>
        <v>401.96252422112957</v>
      </c>
    </row>
    <row r="84" spans="2:8" x14ac:dyDescent="0.2">
      <c r="B84" s="24">
        <f>IFERROR(IF(Loan_Not_Paid*Values_Entered,Payment_Number,""), "")</f>
        <v>58</v>
      </c>
      <c r="C84" s="11">
        <f>IFERROR(IF(Loan_Not_Paid*Values_Entered,Payment_Date,""), "")</f>
        <v>45910</v>
      </c>
      <c r="D84" s="12">
        <f>IFERROR(IF(Loan_Not_Paid*Values_Entered,Beginning_Balance,""), "")</f>
        <v>401.96252422112957</v>
      </c>
      <c r="E84" s="12">
        <f>IFERROR(IF(Loan_Not_Paid*Values_Entered,Monthly_Payment,""), "")</f>
        <v>135.32961070599541</v>
      </c>
      <c r="F84" s="12">
        <f>IFERROR(IF(Loan_Not_Paid*Values_Entered,Principal,""), "")</f>
        <v>133.31979808489092</v>
      </c>
      <c r="G84" s="12">
        <f>IFERROR(IF(Loan_Not_Paid*Values_Entered,Interest,""), "")</f>
        <v>2.0098126211044915</v>
      </c>
      <c r="H84" s="25">
        <f>IFERROR(IF(Loan_Not_Paid*Values_Entered,Ending_Balance,""), "")</f>
        <v>268.64272613624416</v>
      </c>
    </row>
    <row r="85" spans="2:8" x14ac:dyDescent="0.2">
      <c r="B85" s="24">
        <f>IFERROR(IF(Loan_Not_Paid*Values_Entered,Payment_Number,""), "")</f>
        <v>59</v>
      </c>
      <c r="C85" s="11">
        <f>IFERROR(IF(Loan_Not_Paid*Values_Entered,Payment_Date,""), "")</f>
        <v>45940</v>
      </c>
      <c r="D85" s="12">
        <f>IFERROR(IF(Loan_Not_Paid*Values_Entered,Beginning_Balance,""), "")</f>
        <v>268.64272613624416</v>
      </c>
      <c r="E85" s="12">
        <f>IFERROR(IF(Loan_Not_Paid*Values_Entered,Monthly_Payment,""), "")</f>
        <v>135.32961070599541</v>
      </c>
      <c r="F85" s="12">
        <f>IFERROR(IF(Loan_Not_Paid*Values_Entered,Principal,""), "")</f>
        <v>133.98639707531535</v>
      </c>
      <c r="G85" s="12">
        <f>IFERROR(IF(Loan_Not_Paid*Values_Entered,Interest,""), "")</f>
        <v>1.3432136306800369</v>
      </c>
      <c r="H85" s="25">
        <f>IFERROR(IF(Loan_Not_Paid*Values_Entered,Ending_Balance,""), "")</f>
        <v>134.65632906093379</v>
      </c>
    </row>
    <row r="86" spans="2:8" ht="15" thickBot="1" x14ac:dyDescent="0.25">
      <c r="B86" s="26">
        <f>IFERROR(IF(Loan_Not_Paid*Values_Entered,Payment_Number,""), "")</f>
        <v>60</v>
      </c>
      <c r="C86" s="27">
        <f>IFERROR(IF(Loan_Not_Paid*Values_Entered,Payment_Date,""), "")</f>
        <v>45971</v>
      </c>
      <c r="D86" s="28">
        <f>IFERROR(IF(Loan_Not_Paid*Values_Entered,Beginning_Balance,""), "")</f>
        <v>134.65632906093379</v>
      </c>
      <c r="E86" s="28">
        <f>IFERROR(IF(Loan_Not_Paid*Values_Entered,Monthly_Payment,""), "")</f>
        <v>135.32961070599541</v>
      </c>
      <c r="F86" s="28">
        <f>IFERROR(IF(Loan_Not_Paid*Values_Entered,Principal,""), "")</f>
        <v>134.65632906069195</v>
      </c>
      <c r="G86" s="28">
        <f>IFERROR(IF(Loan_Not_Paid*Values_Entered,Interest,""), "")</f>
        <v>0.67328164530345991</v>
      </c>
      <c r="H86" s="29">
        <f>IFERROR(IF(Loan_Not_Paid*Values_Entered,Ending_Balance,""), "")</f>
        <v>2.4920154828578234E-10</v>
      </c>
    </row>
    <row r="87" spans="2:8" x14ac:dyDescent="0.2">
      <c r="B87" s="35" t="str">
        <f>IFERROR(IF(Loan_Not_Paid*Values_Entered,Payment_Number,""), "")</f>
        <v/>
      </c>
      <c r="C87" s="36" t="str">
        <f>IFERROR(IF(Loan_Not_Paid*Values_Entered,Payment_Date,""), "")</f>
        <v/>
      </c>
      <c r="D87" s="37" t="str">
        <f>IFERROR(IF(Loan_Not_Paid*Values_Entered,Beginning_Balance,""), "")</f>
        <v/>
      </c>
      <c r="E87" s="37" t="str">
        <f>IFERROR(IF(Loan_Not_Paid*Values_Entered,Monthly_Payment,""), "")</f>
        <v/>
      </c>
      <c r="F87" s="37" t="str">
        <f>IFERROR(IF(Loan_Not_Paid*Values_Entered,Principal,""), "")</f>
        <v/>
      </c>
      <c r="G87" s="37" t="str">
        <f>IFERROR(IF(Loan_Not_Paid*Values_Entered,Interest,""), "")</f>
        <v/>
      </c>
      <c r="H87" s="37" t="str">
        <f>IFERROR(IF(Loan_Not_Paid*Values_Entered,Ending_Balance,""), "")</f>
        <v/>
      </c>
    </row>
    <row r="88" spans="2:8" x14ac:dyDescent="0.2">
      <c r="B88" s="35" t="str">
        <f>IFERROR(IF(Loan_Not_Paid*Values_Entered,Payment_Number,""), "")</f>
        <v/>
      </c>
      <c r="C88" s="36" t="str">
        <f>IFERROR(IF(Loan_Not_Paid*Values_Entered,Payment_Date,""), "")</f>
        <v/>
      </c>
      <c r="D88" s="37" t="str">
        <f>IFERROR(IF(Loan_Not_Paid*Values_Entered,Beginning_Balance,""), "")</f>
        <v/>
      </c>
      <c r="E88" s="37" t="str">
        <f>IFERROR(IF(Loan_Not_Paid*Values_Entered,Monthly_Payment,""), "")</f>
        <v/>
      </c>
      <c r="F88" s="37" t="str">
        <f>IFERROR(IF(Loan_Not_Paid*Values_Entered,Principal,""), "")</f>
        <v/>
      </c>
      <c r="G88" s="37" t="str">
        <f>IFERROR(IF(Loan_Not_Paid*Values_Entered,Interest,""), "")</f>
        <v/>
      </c>
      <c r="H88" s="37" t="str">
        <f>IFERROR(IF(Loan_Not_Paid*Values_Entered,Ending_Balance,""), "")</f>
        <v/>
      </c>
    </row>
    <row r="89" spans="2:8" x14ac:dyDescent="0.2">
      <c r="B89" s="35" t="str">
        <f>IFERROR(IF(Loan_Not_Paid*Values_Entered,Payment_Number,""), "")</f>
        <v/>
      </c>
      <c r="C89" s="36" t="str">
        <f>IFERROR(IF(Loan_Not_Paid*Values_Entered,Payment_Date,""), "")</f>
        <v/>
      </c>
      <c r="D89" s="37" t="str">
        <f>IFERROR(IF(Loan_Not_Paid*Values_Entered,Beginning_Balance,""), "")</f>
        <v/>
      </c>
      <c r="E89" s="37" t="str">
        <f>IFERROR(IF(Loan_Not_Paid*Values_Entered,Monthly_Payment,""), "")</f>
        <v/>
      </c>
      <c r="F89" s="37" t="str">
        <f>IFERROR(IF(Loan_Not_Paid*Values_Entered,Principal,""), "")</f>
        <v/>
      </c>
      <c r="G89" s="37" t="str">
        <f>IFERROR(IF(Loan_Not_Paid*Values_Entered,Interest,""), "")</f>
        <v/>
      </c>
      <c r="H89" s="37" t="str">
        <f>IFERROR(IF(Loan_Not_Paid*Values_Entered,Ending_Balance,""), "")</f>
        <v/>
      </c>
    </row>
    <row r="90" spans="2:8" x14ac:dyDescent="0.2">
      <c r="B90" s="35" t="str">
        <f>IFERROR(IF(Loan_Not_Paid*Values_Entered,Payment_Number,""), "")</f>
        <v/>
      </c>
      <c r="C90" s="36" t="str">
        <f>IFERROR(IF(Loan_Not_Paid*Values_Entered,Payment_Date,""), "")</f>
        <v/>
      </c>
      <c r="D90" s="37" t="str">
        <f>IFERROR(IF(Loan_Not_Paid*Values_Entered,Beginning_Balance,""), "")</f>
        <v/>
      </c>
      <c r="E90" s="37" t="str">
        <f>IFERROR(IF(Loan_Not_Paid*Values_Entered,Monthly_Payment,""), "")</f>
        <v/>
      </c>
      <c r="F90" s="37" t="str">
        <f>IFERROR(IF(Loan_Not_Paid*Values_Entered,Principal,""), "")</f>
        <v/>
      </c>
      <c r="G90" s="37" t="str">
        <f>IFERROR(IF(Loan_Not_Paid*Values_Entered,Interest,""), "")</f>
        <v/>
      </c>
      <c r="H90" s="37" t="str">
        <f>IFERROR(IF(Loan_Not_Paid*Values_Entered,Ending_Balance,""), "")</f>
        <v/>
      </c>
    </row>
    <row r="91" spans="2:8" x14ac:dyDescent="0.2">
      <c r="B91" s="35" t="str">
        <f>IFERROR(IF(Loan_Not_Paid*Values_Entered,Payment_Number,""), "")</f>
        <v/>
      </c>
      <c r="C91" s="36" t="str">
        <f>IFERROR(IF(Loan_Not_Paid*Values_Entered,Payment_Date,""), "")</f>
        <v/>
      </c>
      <c r="D91" s="37" t="str">
        <f>IFERROR(IF(Loan_Not_Paid*Values_Entered,Beginning_Balance,""), "")</f>
        <v/>
      </c>
      <c r="E91" s="37" t="str">
        <f>IFERROR(IF(Loan_Not_Paid*Values_Entered,Monthly_Payment,""), "")</f>
        <v/>
      </c>
      <c r="F91" s="37" t="str">
        <f>IFERROR(IF(Loan_Not_Paid*Values_Entered,Principal,""), "")</f>
        <v/>
      </c>
      <c r="G91" s="37" t="str">
        <f>IFERROR(IF(Loan_Not_Paid*Values_Entered,Interest,""), "")</f>
        <v/>
      </c>
      <c r="H91" s="37" t="str">
        <f>IFERROR(IF(Loan_Not_Paid*Values_Entered,Ending_Balance,""), "")</f>
        <v/>
      </c>
    </row>
    <row r="92" spans="2:8" x14ac:dyDescent="0.2">
      <c r="B92" s="35" t="str">
        <f>IFERROR(IF(Loan_Not_Paid*Values_Entered,Payment_Number,""), "")</f>
        <v/>
      </c>
      <c r="C92" s="36" t="str">
        <f>IFERROR(IF(Loan_Not_Paid*Values_Entered,Payment_Date,""), "")</f>
        <v/>
      </c>
      <c r="D92" s="37" t="str">
        <f>IFERROR(IF(Loan_Not_Paid*Values_Entered,Beginning_Balance,""), "")</f>
        <v/>
      </c>
      <c r="E92" s="37" t="str">
        <f>IFERROR(IF(Loan_Not_Paid*Values_Entered,Monthly_Payment,""), "")</f>
        <v/>
      </c>
      <c r="F92" s="37" t="str">
        <f>IFERROR(IF(Loan_Not_Paid*Values_Entered,Principal,""), "")</f>
        <v/>
      </c>
      <c r="G92" s="37" t="str">
        <f>IFERROR(IF(Loan_Not_Paid*Values_Entered,Interest,""), "")</f>
        <v/>
      </c>
      <c r="H92" s="37" t="str">
        <f>IFERROR(IF(Loan_Not_Paid*Values_Entered,Ending_Balance,""), "")</f>
        <v/>
      </c>
    </row>
    <row r="93" spans="2:8" x14ac:dyDescent="0.2">
      <c r="B93" s="35" t="str">
        <f>IFERROR(IF(Loan_Not_Paid*Values_Entered,Payment_Number,""), "")</f>
        <v/>
      </c>
      <c r="C93" s="36" t="str">
        <f>IFERROR(IF(Loan_Not_Paid*Values_Entered,Payment_Date,""), "")</f>
        <v/>
      </c>
      <c r="D93" s="37" t="str">
        <f>IFERROR(IF(Loan_Not_Paid*Values_Entered,Beginning_Balance,""), "")</f>
        <v/>
      </c>
      <c r="E93" s="37" t="str">
        <f>IFERROR(IF(Loan_Not_Paid*Values_Entered,Monthly_Payment,""), "")</f>
        <v/>
      </c>
      <c r="F93" s="37" t="str">
        <f>IFERROR(IF(Loan_Not_Paid*Values_Entered,Principal,""), "")</f>
        <v/>
      </c>
      <c r="G93" s="37" t="str">
        <f>IFERROR(IF(Loan_Not_Paid*Values_Entered,Interest,""), "")</f>
        <v/>
      </c>
      <c r="H93" s="37" t="str">
        <f>IFERROR(IF(Loan_Not_Paid*Values_Entered,Ending_Balance,""), "")</f>
        <v/>
      </c>
    </row>
    <row r="94" spans="2:8" x14ac:dyDescent="0.2">
      <c r="B94" s="35" t="str">
        <f>IFERROR(IF(Loan_Not_Paid*Values_Entered,Payment_Number,""), "")</f>
        <v/>
      </c>
      <c r="C94" s="36" t="str">
        <f>IFERROR(IF(Loan_Not_Paid*Values_Entered,Payment_Date,""), "")</f>
        <v/>
      </c>
      <c r="D94" s="37" t="str">
        <f>IFERROR(IF(Loan_Not_Paid*Values_Entered,Beginning_Balance,""), "")</f>
        <v/>
      </c>
      <c r="E94" s="37" t="str">
        <f>IFERROR(IF(Loan_Not_Paid*Values_Entered,Monthly_Payment,""), "")</f>
        <v/>
      </c>
      <c r="F94" s="37" t="str">
        <f>IFERROR(IF(Loan_Not_Paid*Values_Entered,Principal,""), "")</f>
        <v/>
      </c>
      <c r="G94" s="37" t="str">
        <f>IFERROR(IF(Loan_Not_Paid*Values_Entered,Interest,""), "")</f>
        <v/>
      </c>
      <c r="H94" s="37" t="str">
        <f>IFERROR(IF(Loan_Not_Paid*Values_Entered,Ending_Balance,""), "")</f>
        <v/>
      </c>
    </row>
    <row r="95" spans="2:8" x14ac:dyDescent="0.2">
      <c r="B95" s="35" t="str">
        <f>IFERROR(IF(Loan_Not_Paid*Values_Entered,Payment_Number,""), "")</f>
        <v/>
      </c>
      <c r="C95" s="36" t="str">
        <f>IFERROR(IF(Loan_Not_Paid*Values_Entered,Payment_Date,""), "")</f>
        <v/>
      </c>
      <c r="D95" s="37" t="str">
        <f>IFERROR(IF(Loan_Not_Paid*Values_Entered,Beginning_Balance,""), "")</f>
        <v/>
      </c>
      <c r="E95" s="37" t="str">
        <f>IFERROR(IF(Loan_Not_Paid*Values_Entered,Monthly_Payment,""), "")</f>
        <v/>
      </c>
      <c r="F95" s="37" t="str">
        <f>IFERROR(IF(Loan_Not_Paid*Values_Entered,Principal,""), "")</f>
        <v/>
      </c>
      <c r="G95" s="37" t="str">
        <f>IFERROR(IF(Loan_Not_Paid*Values_Entered,Interest,""), "")</f>
        <v/>
      </c>
      <c r="H95" s="37" t="str">
        <f>IFERROR(IF(Loan_Not_Paid*Values_Entered,Ending_Balance,""), "")</f>
        <v/>
      </c>
    </row>
    <row r="96" spans="2:8" x14ac:dyDescent="0.2">
      <c r="B96" s="35" t="str">
        <f>IFERROR(IF(Loan_Not_Paid*Values_Entered,Payment_Number,""), "")</f>
        <v/>
      </c>
      <c r="C96" s="36" t="str">
        <f>IFERROR(IF(Loan_Not_Paid*Values_Entered,Payment_Date,""), "")</f>
        <v/>
      </c>
      <c r="D96" s="37" t="str">
        <f>IFERROR(IF(Loan_Not_Paid*Values_Entered,Beginning_Balance,""), "")</f>
        <v/>
      </c>
      <c r="E96" s="37" t="str">
        <f>IFERROR(IF(Loan_Not_Paid*Values_Entered,Monthly_Payment,""), "")</f>
        <v/>
      </c>
      <c r="F96" s="37" t="str">
        <f>IFERROR(IF(Loan_Not_Paid*Values_Entered,Principal,""), "")</f>
        <v/>
      </c>
      <c r="G96" s="37" t="str">
        <f>IFERROR(IF(Loan_Not_Paid*Values_Entered,Interest,""), "")</f>
        <v/>
      </c>
      <c r="H96" s="37" t="str">
        <f>IFERROR(IF(Loan_Not_Paid*Values_Entered,Ending_Balance,""), "")</f>
        <v/>
      </c>
    </row>
    <row r="97" spans="2:8" x14ac:dyDescent="0.2">
      <c r="B97" s="35" t="str">
        <f>IFERROR(IF(Loan_Not_Paid*Values_Entered,Payment_Number,""), "")</f>
        <v/>
      </c>
      <c r="C97" s="36" t="str">
        <f>IFERROR(IF(Loan_Not_Paid*Values_Entered,Payment_Date,""), "")</f>
        <v/>
      </c>
      <c r="D97" s="37" t="str">
        <f>IFERROR(IF(Loan_Not_Paid*Values_Entered,Beginning_Balance,""), "")</f>
        <v/>
      </c>
      <c r="E97" s="37" t="str">
        <f>IFERROR(IF(Loan_Not_Paid*Values_Entered,Monthly_Payment,""), "")</f>
        <v/>
      </c>
      <c r="F97" s="37" t="str">
        <f>IFERROR(IF(Loan_Not_Paid*Values_Entered,Principal,""), "")</f>
        <v/>
      </c>
      <c r="G97" s="37" t="str">
        <f>IFERROR(IF(Loan_Not_Paid*Values_Entered,Interest,""), "")</f>
        <v/>
      </c>
      <c r="H97" s="37" t="str">
        <f>IFERROR(IF(Loan_Not_Paid*Values_Entered,Ending_Balance,""), "")</f>
        <v/>
      </c>
    </row>
    <row r="98" spans="2:8" x14ac:dyDescent="0.2">
      <c r="B98" s="35" t="str">
        <f>IFERROR(IF(Loan_Not_Paid*Values_Entered,Payment_Number,""), "")</f>
        <v/>
      </c>
      <c r="C98" s="36" t="str">
        <f>IFERROR(IF(Loan_Not_Paid*Values_Entered,Payment_Date,""), "")</f>
        <v/>
      </c>
      <c r="D98" s="37" t="str">
        <f>IFERROR(IF(Loan_Not_Paid*Values_Entered,Beginning_Balance,""), "")</f>
        <v/>
      </c>
      <c r="E98" s="37" t="str">
        <f>IFERROR(IF(Loan_Not_Paid*Values_Entered,Monthly_Payment,""), "")</f>
        <v/>
      </c>
      <c r="F98" s="37" t="str">
        <f>IFERROR(IF(Loan_Not_Paid*Values_Entered,Principal,""), "")</f>
        <v/>
      </c>
      <c r="G98" s="37" t="str">
        <f>IFERROR(IF(Loan_Not_Paid*Values_Entered,Interest,""), "")</f>
        <v/>
      </c>
      <c r="H98" s="37" t="str">
        <f>IFERROR(IF(Loan_Not_Paid*Values_Entered,Ending_Balance,""), "")</f>
        <v/>
      </c>
    </row>
    <row r="99" spans="2:8" x14ac:dyDescent="0.2">
      <c r="B99" s="35" t="str">
        <f>IFERROR(IF(Loan_Not_Paid*Values_Entered,Payment_Number,""), "")</f>
        <v/>
      </c>
      <c r="C99" s="36" t="str">
        <f>IFERROR(IF(Loan_Not_Paid*Values_Entered,Payment_Date,""), "")</f>
        <v/>
      </c>
      <c r="D99" s="37" t="str">
        <f>IFERROR(IF(Loan_Not_Paid*Values_Entered,Beginning_Balance,""), "")</f>
        <v/>
      </c>
      <c r="E99" s="37" t="str">
        <f>IFERROR(IF(Loan_Not_Paid*Values_Entered,Monthly_Payment,""), "")</f>
        <v/>
      </c>
      <c r="F99" s="37" t="str">
        <f>IFERROR(IF(Loan_Not_Paid*Values_Entered,Principal,""), "")</f>
        <v/>
      </c>
      <c r="G99" s="37" t="str">
        <f>IFERROR(IF(Loan_Not_Paid*Values_Entered,Interest,""), "")</f>
        <v/>
      </c>
      <c r="H99" s="37" t="str">
        <f>IFERROR(IF(Loan_Not_Paid*Values_Entered,Ending_Balance,""), "")</f>
        <v/>
      </c>
    </row>
    <row r="100" spans="2:8" x14ac:dyDescent="0.2">
      <c r="B100" s="35" t="str">
        <f>IFERROR(IF(Loan_Not_Paid*Values_Entered,Payment_Number,""), "")</f>
        <v/>
      </c>
      <c r="C100" s="36" t="str">
        <f>IFERROR(IF(Loan_Not_Paid*Values_Entered,Payment_Date,""), "")</f>
        <v/>
      </c>
      <c r="D100" s="37" t="str">
        <f>IFERROR(IF(Loan_Not_Paid*Values_Entered,Beginning_Balance,""), "")</f>
        <v/>
      </c>
      <c r="E100" s="37" t="str">
        <f>IFERROR(IF(Loan_Not_Paid*Values_Entered,Monthly_Payment,""), "")</f>
        <v/>
      </c>
      <c r="F100" s="37" t="str">
        <f>IFERROR(IF(Loan_Not_Paid*Values_Entered,Principal,""), "")</f>
        <v/>
      </c>
      <c r="G100" s="37" t="str">
        <f>IFERROR(IF(Loan_Not_Paid*Values_Entered,Interest,""), "")</f>
        <v/>
      </c>
      <c r="H100" s="37" t="str">
        <f>IFERROR(IF(Loan_Not_Paid*Values_Entered,Ending_Balance,""), "")</f>
        <v/>
      </c>
    </row>
    <row r="101" spans="2:8" x14ac:dyDescent="0.2">
      <c r="B101" s="35" t="str">
        <f>IFERROR(IF(Loan_Not_Paid*Values_Entered,Payment_Number,""), "")</f>
        <v/>
      </c>
      <c r="C101" s="36" t="str">
        <f>IFERROR(IF(Loan_Not_Paid*Values_Entered,Payment_Date,""), "")</f>
        <v/>
      </c>
      <c r="D101" s="37" t="str">
        <f>IFERROR(IF(Loan_Not_Paid*Values_Entered,Beginning_Balance,""), "")</f>
        <v/>
      </c>
      <c r="E101" s="37" t="str">
        <f>IFERROR(IF(Loan_Not_Paid*Values_Entered,Monthly_Payment,""), "")</f>
        <v/>
      </c>
      <c r="F101" s="37" t="str">
        <f>IFERROR(IF(Loan_Not_Paid*Values_Entered,Principal,""), "")</f>
        <v/>
      </c>
      <c r="G101" s="37" t="str">
        <f>IFERROR(IF(Loan_Not_Paid*Values_Entered,Interest,""), "")</f>
        <v/>
      </c>
      <c r="H101" s="37" t="str">
        <f>IFERROR(IF(Loan_Not_Paid*Values_Entered,Ending_Balance,""), "")</f>
        <v/>
      </c>
    </row>
    <row r="102" spans="2:8" x14ac:dyDescent="0.2">
      <c r="B102" s="35" t="str">
        <f>IFERROR(IF(Loan_Not_Paid*Values_Entered,Payment_Number,""), "")</f>
        <v/>
      </c>
      <c r="C102" s="36" t="str">
        <f>IFERROR(IF(Loan_Not_Paid*Values_Entered,Payment_Date,""), "")</f>
        <v/>
      </c>
      <c r="D102" s="37" t="str">
        <f>IFERROR(IF(Loan_Not_Paid*Values_Entered,Beginning_Balance,""), "")</f>
        <v/>
      </c>
      <c r="E102" s="37" t="str">
        <f>IFERROR(IF(Loan_Not_Paid*Values_Entered,Monthly_Payment,""), "")</f>
        <v/>
      </c>
      <c r="F102" s="37" t="str">
        <f>IFERROR(IF(Loan_Not_Paid*Values_Entered,Principal,""), "")</f>
        <v/>
      </c>
      <c r="G102" s="37" t="str">
        <f>IFERROR(IF(Loan_Not_Paid*Values_Entered,Interest,""), "")</f>
        <v/>
      </c>
      <c r="H102" s="37" t="str">
        <f>IFERROR(IF(Loan_Not_Paid*Values_Entered,Ending_Balance,""), "")</f>
        <v/>
      </c>
    </row>
    <row r="103" spans="2:8" x14ac:dyDescent="0.2">
      <c r="B103" s="35" t="str">
        <f>IFERROR(IF(Loan_Not_Paid*Values_Entered,Payment_Number,""), "")</f>
        <v/>
      </c>
      <c r="C103" s="36" t="str">
        <f>IFERROR(IF(Loan_Not_Paid*Values_Entered,Payment_Date,""), "")</f>
        <v/>
      </c>
      <c r="D103" s="37" t="str">
        <f>IFERROR(IF(Loan_Not_Paid*Values_Entered,Beginning_Balance,""), "")</f>
        <v/>
      </c>
      <c r="E103" s="37" t="str">
        <f>IFERROR(IF(Loan_Not_Paid*Values_Entered,Monthly_Payment,""), "")</f>
        <v/>
      </c>
      <c r="F103" s="37" t="str">
        <f>IFERROR(IF(Loan_Not_Paid*Values_Entered,Principal,""), "")</f>
        <v/>
      </c>
      <c r="G103" s="37" t="str">
        <f>IFERROR(IF(Loan_Not_Paid*Values_Entered,Interest,""), "")</f>
        <v/>
      </c>
      <c r="H103" s="37" t="str">
        <f>IFERROR(IF(Loan_Not_Paid*Values_Entered,Ending_Balance,""), "")</f>
        <v/>
      </c>
    </row>
    <row r="104" spans="2:8" x14ac:dyDescent="0.2">
      <c r="B104" s="35" t="str">
        <f>IFERROR(IF(Loan_Not_Paid*Values_Entered,Payment_Number,""), "")</f>
        <v/>
      </c>
      <c r="C104" s="36" t="str">
        <f>IFERROR(IF(Loan_Not_Paid*Values_Entered,Payment_Date,""), "")</f>
        <v/>
      </c>
      <c r="D104" s="37" t="str">
        <f>IFERROR(IF(Loan_Not_Paid*Values_Entered,Beginning_Balance,""), "")</f>
        <v/>
      </c>
      <c r="E104" s="37" t="str">
        <f>IFERROR(IF(Loan_Not_Paid*Values_Entered,Monthly_Payment,""), "")</f>
        <v/>
      </c>
      <c r="F104" s="37" t="str">
        <f>IFERROR(IF(Loan_Not_Paid*Values_Entered,Principal,""), "")</f>
        <v/>
      </c>
      <c r="G104" s="37" t="str">
        <f>IFERROR(IF(Loan_Not_Paid*Values_Entered,Interest,""), "")</f>
        <v/>
      </c>
      <c r="H104" s="37" t="str">
        <f>IFERROR(IF(Loan_Not_Paid*Values_Entered,Ending_Balance,""), "")</f>
        <v/>
      </c>
    </row>
    <row r="105" spans="2:8" x14ac:dyDescent="0.2">
      <c r="B105" s="35" t="str">
        <f>IFERROR(IF(Loan_Not_Paid*Values_Entered,Payment_Number,""), "")</f>
        <v/>
      </c>
      <c r="C105" s="36" t="str">
        <f>IFERROR(IF(Loan_Not_Paid*Values_Entered,Payment_Date,""), "")</f>
        <v/>
      </c>
      <c r="D105" s="37" t="str">
        <f>IFERROR(IF(Loan_Not_Paid*Values_Entered,Beginning_Balance,""), "")</f>
        <v/>
      </c>
      <c r="E105" s="37" t="str">
        <f>IFERROR(IF(Loan_Not_Paid*Values_Entered,Monthly_Payment,""), "")</f>
        <v/>
      </c>
      <c r="F105" s="37" t="str">
        <f>IFERROR(IF(Loan_Not_Paid*Values_Entered,Principal,""), "")</f>
        <v/>
      </c>
      <c r="G105" s="37" t="str">
        <f>IFERROR(IF(Loan_Not_Paid*Values_Entered,Interest,""), "")</f>
        <v/>
      </c>
      <c r="H105" s="37" t="str">
        <f>IFERROR(IF(Loan_Not_Paid*Values_Entered,Ending_Balance,""), "")</f>
        <v/>
      </c>
    </row>
    <row r="106" spans="2:8" x14ac:dyDescent="0.2">
      <c r="B106" s="35" t="str">
        <f>IFERROR(IF(Loan_Not_Paid*Values_Entered,Payment_Number,""), "")</f>
        <v/>
      </c>
      <c r="C106" s="36" t="str">
        <f>IFERROR(IF(Loan_Not_Paid*Values_Entered,Payment_Date,""), "")</f>
        <v/>
      </c>
      <c r="D106" s="37" t="str">
        <f>IFERROR(IF(Loan_Not_Paid*Values_Entered,Beginning_Balance,""), "")</f>
        <v/>
      </c>
      <c r="E106" s="37" t="str">
        <f>IFERROR(IF(Loan_Not_Paid*Values_Entered,Monthly_Payment,""), "")</f>
        <v/>
      </c>
      <c r="F106" s="37" t="str">
        <f>IFERROR(IF(Loan_Not_Paid*Values_Entered,Principal,""), "")</f>
        <v/>
      </c>
      <c r="G106" s="37" t="str">
        <f>IFERROR(IF(Loan_Not_Paid*Values_Entered,Interest,""), "")</f>
        <v/>
      </c>
      <c r="H106" s="37" t="str">
        <f>IFERROR(IF(Loan_Not_Paid*Values_Entered,Ending_Balance,""), "")</f>
        <v/>
      </c>
    </row>
    <row r="107" spans="2:8" x14ac:dyDescent="0.2">
      <c r="B107" s="35" t="str">
        <f>IFERROR(IF(Loan_Not_Paid*Values_Entered,Payment_Number,""), "")</f>
        <v/>
      </c>
      <c r="C107" s="36" t="str">
        <f>IFERROR(IF(Loan_Not_Paid*Values_Entered,Payment_Date,""), "")</f>
        <v/>
      </c>
      <c r="D107" s="37" t="str">
        <f>IFERROR(IF(Loan_Not_Paid*Values_Entered,Beginning_Balance,""), "")</f>
        <v/>
      </c>
      <c r="E107" s="37" t="str">
        <f>IFERROR(IF(Loan_Not_Paid*Values_Entered,Monthly_Payment,""), "")</f>
        <v/>
      </c>
      <c r="F107" s="37" t="str">
        <f>IFERROR(IF(Loan_Not_Paid*Values_Entered,Principal,""), "")</f>
        <v/>
      </c>
      <c r="G107" s="37" t="str">
        <f>IFERROR(IF(Loan_Not_Paid*Values_Entered,Interest,""), "")</f>
        <v/>
      </c>
      <c r="H107" s="37" t="str">
        <f>IFERROR(IF(Loan_Not_Paid*Values_Entered,Ending_Balance,""), "")</f>
        <v/>
      </c>
    </row>
    <row r="108" spans="2:8" x14ac:dyDescent="0.2">
      <c r="B108" s="35" t="str">
        <f>IFERROR(IF(Loan_Not_Paid*Values_Entered,Payment_Number,""), "")</f>
        <v/>
      </c>
      <c r="C108" s="36" t="str">
        <f>IFERROR(IF(Loan_Not_Paid*Values_Entered,Payment_Date,""), "")</f>
        <v/>
      </c>
      <c r="D108" s="37" t="str">
        <f>IFERROR(IF(Loan_Not_Paid*Values_Entered,Beginning_Balance,""), "")</f>
        <v/>
      </c>
      <c r="E108" s="37" t="str">
        <f>IFERROR(IF(Loan_Not_Paid*Values_Entered,Monthly_Payment,""), "")</f>
        <v/>
      </c>
      <c r="F108" s="37" t="str">
        <f>IFERROR(IF(Loan_Not_Paid*Values_Entered,Principal,""), "")</f>
        <v/>
      </c>
      <c r="G108" s="37" t="str">
        <f>IFERROR(IF(Loan_Not_Paid*Values_Entered,Interest,""), "")</f>
        <v/>
      </c>
      <c r="H108" s="37" t="str">
        <f>IFERROR(IF(Loan_Not_Paid*Values_Entered,Ending_Balance,""), "")</f>
        <v/>
      </c>
    </row>
    <row r="109" spans="2:8" x14ac:dyDescent="0.2">
      <c r="B109" s="35" t="str">
        <f>IFERROR(IF(Loan_Not_Paid*Values_Entered,Payment_Number,""), "")</f>
        <v/>
      </c>
      <c r="C109" s="36" t="str">
        <f>IFERROR(IF(Loan_Not_Paid*Values_Entered,Payment_Date,""), "")</f>
        <v/>
      </c>
      <c r="D109" s="37" t="str">
        <f>IFERROR(IF(Loan_Not_Paid*Values_Entered,Beginning_Balance,""), "")</f>
        <v/>
      </c>
      <c r="E109" s="37" t="str">
        <f>IFERROR(IF(Loan_Not_Paid*Values_Entered,Monthly_Payment,""), "")</f>
        <v/>
      </c>
      <c r="F109" s="37" t="str">
        <f>IFERROR(IF(Loan_Not_Paid*Values_Entered,Principal,""), "")</f>
        <v/>
      </c>
      <c r="G109" s="37" t="str">
        <f>IFERROR(IF(Loan_Not_Paid*Values_Entered,Interest,""), "")</f>
        <v/>
      </c>
      <c r="H109" s="37" t="str">
        <f>IFERROR(IF(Loan_Not_Paid*Values_Entered,Ending_Balance,""), "")</f>
        <v/>
      </c>
    </row>
    <row r="110" spans="2:8" x14ac:dyDescent="0.2">
      <c r="B110" s="35" t="str">
        <f>IFERROR(IF(Loan_Not_Paid*Values_Entered,Payment_Number,""), "")</f>
        <v/>
      </c>
      <c r="C110" s="36" t="str">
        <f>IFERROR(IF(Loan_Not_Paid*Values_Entered,Payment_Date,""), "")</f>
        <v/>
      </c>
      <c r="D110" s="37" t="str">
        <f>IFERROR(IF(Loan_Not_Paid*Values_Entered,Beginning_Balance,""), "")</f>
        <v/>
      </c>
      <c r="E110" s="37" t="str">
        <f>IFERROR(IF(Loan_Not_Paid*Values_Entered,Monthly_Payment,""), "")</f>
        <v/>
      </c>
      <c r="F110" s="37" t="str">
        <f>IFERROR(IF(Loan_Not_Paid*Values_Entered,Principal,""), "")</f>
        <v/>
      </c>
      <c r="G110" s="37" t="str">
        <f>IFERROR(IF(Loan_Not_Paid*Values_Entered,Interest,""), "")</f>
        <v/>
      </c>
      <c r="H110" s="37" t="str">
        <f>IFERROR(IF(Loan_Not_Paid*Values_Entered,Ending_Balance,""), "")</f>
        <v/>
      </c>
    </row>
    <row r="111" spans="2:8" x14ac:dyDescent="0.2">
      <c r="B111" s="35" t="str">
        <f>IFERROR(IF(Loan_Not_Paid*Values_Entered,Payment_Number,""), "")</f>
        <v/>
      </c>
      <c r="C111" s="36" t="str">
        <f>IFERROR(IF(Loan_Not_Paid*Values_Entered,Payment_Date,""), "")</f>
        <v/>
      </c>
      <c r="D111" s="37" t="str">
        <f>IFERROR(IF(Loan_Not_Paid*Values_Entered,Beginning_Balance,""), "")</f>
        <v/>
      </c>
      <c r="E111" s="37" t="str">
        <f>IFERROR(IF(Loan_Not_Paid*Values_Entered,Monthly_Payment,""), "")</f>
        <v/>
      </c>
      <c r="F111" s="37" t="str">
        <f>IFERROR(IF(Loan_Not_Paid*Values_Entered,Principal,""), "")</f>
        <v/>
      </c>
      <c r="G111" s="37" t="str">
        <f>IFERROR(IF(Loan_Not_Paid*Values_Entered,Interest,""), "")</f>
        <v/>
      </c>
      <c r="H111" s="37" t="str">
        <f>IFERROR(IF(Loan_Not_Paid*Values_Entered,Ending_Balance,""), "")</f>
        <v/>
      </c>
    </row>
    <row r="112" spans="2:8" x14ac:dyDescent="0.2">
      <c r="B112" s="35" t="str">
        <f>IFERROR(IF(Loan_Not_Paid*Values_Entered,Payment_Number,""), "")</f>
        <v/>
      </c>
      <c r="C112" s="36" t="str">
        <f>IFERROR(IF(Loan_Not_Paid*Values_Entered,Payment_Date,""), "")</f>
        <v/>
      </c>
      <c r="D112" s="37" t="str">
        <f>IFERROR(IF(Loan_Not_Paid*Values_Entered,Beginning_Balance,""), "")</f>
        <v/>
      </c>
      <c r="E112" s="37" t="str">
        <f>IFERROR(IF(Loan_Not_Paid*Values_Entered,Monthly_Payment,""), "")</f>
        <v/>
      </c>
      <c r="F112" s="37" t="str">
        <f>IFERROR(IF(Loan_Not_Paid*Values_Entered,Principal,""), "")</f>
        <v/>
      </c>
      <c r="G112" s="37" t="str">
        <f>IFERROR(IF(Loan_Not_Paid*Values_Entered,Interest,""), "")</f>
        <v/>
      </c>
      <c r="H112" s="37" t="str">
        <f>IFERROR(IF(Loan_Not_Paid*Values_Entered,Ending_Balance,""), "")</f>
        <v/>
      </c>
    </row>
    <row r="113" spans="2:8" x14ac:dyDescent="0.2">
      <c r="B113" s="35" t="str">
        <f>IFERROR(IF(Loan_Not_Paid*Values_Entered,Payment_Number,""), "")</f>
        <v/>
      </c>
      <c r="C113" s="36" t="str">
        <f>IFERROR(IF(Loan_Not_Paid*Values_Entered,Payment_Date,""), "")</f>
        <v/>
      </c>
      <c r="D113" s="37" t="str">
        <f>IFERROR(IF(Loan_Not_Paid*Values_Entered,Beginning_Balance,""), "")</f>
        <v/>
      </c>
      <c r="E113" s="37" t="str">
        <f>IFERROR(IF(Loan_Not_Paid*Values_Entered,Monthly_Payment,""), "")</f>
        <v/>
      </c>
      <c r="F113" s="37" t="str">
        <f>IFERROR(IF(Loan_Not_Paid*Values_Entered,Principal,""), "")</f>
        <v/>
      </c>
      <c r="G113" s="37" t="str">
        <f>IFERROR(IF(Loan_Not_Paid*Values_Entered,Interest,""), "")</f>
        <v/>
      </c>
      <c r="H113" s="37" t="str">
        <f>IFERROR(IF(Loan_Not_Paid*Values_Entered,Ending_Balance,""), "")</f>
        <v/>
      </c>
    </row>
    <row r="114" spans="2:8" x14ac:dyDescent="0.2">
      <c r="B114" s="35" t="str">
        <f>IFERROR(IF(Loan_Not_Paid*Values_Entered,Payment_Number,""), "")</f>
        <v/>
      </c>
      <c r="C114" s="36" t="str">
        <f>IFERROR(IF(Loan_Not_Paid*Values_Entered,Payment_Date,""), "")</f>
        <v/>
      </c>
      <c r="D114" s="37" t="str">
        <f>IFERROR(IF(Loan_Not_Paid*Values_Entered,Beginning_Balance,""), "")</f>
        <v/>
      </c>
      <c r="E114" s="37" t="str">
        <f>IFERROR(IF(Loan_Not_Paid*Values_Entered,Monthly_Payment,""), "")</f>
        <v/>
      </c>
      <c r="F114" s="37" t="str">
        <f>IFERROR(IF(Loan_Not_Paid*Values_Entered,Principal,""), "")</f>
        <v/>
      </c>
      <c r="G114" s="37" t="str">
        <f>IFERROR(IF(Loan_Not_Paid*Values_Entered,Interest,""), "")</f>
        <v/>
      </c>
      <c r="H114" s="37" t="str">
        <f>IFERROR(IF(Loan_Not_Paid*Values_Entered,Ending_Balance,""), "")</f>
        <v/>
      </c>
    </row>
    <row r="115" spans="2:8" x14ac:dyDescent="0.2">
      <c r="B115" s="35" t="str">
        <f>IFERROR(IF(Loan_Not_Paid*Values_Entered,Payment_Number,""), "")</f>
        <v/>
      </c>
      <c r="C115" s="36" t="str">
        <f>IFERROR(IF(Loan_Not_Paid*Values_Entered,Payment_Date,""), "")</f>
        <v/>
      </c>
      <c r="D115" s="37" t="str">
        <f>IFERROR(IF(Loan_Not_Paid*Values_Entered,Beginning_Balance,""), "")</f>
        <v/>
      </c>
      <c r="E115" s="37" t="str">
        <f>IFERROR(IF(Loan_Not_Paid*Values_Entered,Monthly_Payment,""), "")</f>
        <v/>
      </c>
      <c r="F115" s="37" t="str">
        <f>IFERROR(IF(Loan_Not_Paid*Values_Entered,Principal,""), "")</f>
        <v/>
      </c>
      <c r="G115" s="37" t="str">
        <f>IFERROR(IF(Loan_Not_Paid*Values_Entered,Interest,""), "")</f>
        <v/>
      </c>
      <c r="H115" s="37" t="str">
        <f>IFERROR(IF(Loan_Not_Paid*Values_Entered,Ending_Balance,""), "")</f>
        <v/>
      </c>
    </row>
    <row r="116" spans="2:8" x14ac:dyDescent="0.2">
      <c r="B116" s="35" t="str">
        <f>IFERROR(IF(Loan_Not_Paid*Values_Entered,Payment_Number,""), "")</f>
        <v/>
      </c>
      <c r="C116" s="36" t="str">
        <f>IFERROR(IF(Loan_Not_Paid*Values_Entered,Payment_Date,""), "")</f>
        <v/>
      </c>
      <c r="D116" s="37" t="str">
        <f>IFERROR(IF(Loan_Not_Paid*Values_Entered,Beginning_Balance,""), "")</f>
        <v/>
      </c>
      <c r="E116" s="37" t="str">
        <f>IFERROR(IF(Loan_Not_Paid*Values_Entered,Monthly_Payment,""), "")</f>
        <v/>
      </c>
      <c r="F116" s="37" t="str">
        <f>IFERROR(IF(Loan_Not_Paid*Values_Entered,Principal,""), "")</f>
        <v/>
      </c>
      <c r="G116" s="37" t="str">
        <f>IFERROR(IF(Loan_Not_Paid*Values_Entered,Interest,""), "")</f>
        <v/>
      </c>
      <c r="H116" s="37" t="str">
        <f>IFERROR(IF(Loan_Not_Paid*Values_Entered,Ending_Balance,""), "")</f>
        <v/>
      </c>
    </row>
    <row r="117" spans="2:8" ht="14.25" customHeight="1" x14ac:dyDescent="0.2">
      <c r="B117" s="35" t="str">
        <f>IFERROR(IF(Loan_Not_Paid*Values_Entered,Payment_Number,""), "")</f>
        <v/>
      </c>
      <c r="C117" s="36" t="str">
        <f>IFERROR(IF(Loan_Not_Paid*Values_Entered,Payment_Date,""), "")</f>
        <v/>
      </c>
      <c r="D117" s="37" t="str">
        <f>IFERROR(IF(Loan_Not_Paid*Values_Entered,Beginning_Balance,""), "")</f>
        <v/>
      </c>
      <c r="E117" s="37" t="str">
        <f>IFERROR(IF(Loan_Not_Paid*Values_Entered,Monthly_Payment,""), "")</f>
        <v/>
      </c>
      <c r="F117" s="37" t="str">
        <f>IFERROR(IF(Loan_Not_Paid*Values_Entered,Principal,""), "")</f>
        <v/>
      </c>
      <c r="G117" s="37" t="str">
        <f>IFERROR(IF(Loan_Not_Paid*Values_Entered,Interest,""), "")</f>
        <v/>
      </c>
      <c r="H117" s="37" t="str">
        <f>IFERROR(IF(Loan_Not_Paid*Values_Entered,Ending_Balance,""), "")</f>
        <v/>
      </c>
    </row>
    <row r="118" spans="2:8" x14ac:dyDescent="0.2">
      <c r="B118" s="35" t="str">
        <f>IFERROR(IF(Loan_Not_Paid*Values_Entered,Payment_Number,""), "")</f>
        <v/>
      </c>
      <c r="C118" s="36" t="str">
        <f>IFERROR(IF(Loan_Not_Paid*Values_Entered,Payment_Date,""), "")</f>
        <v/>
      </c>
      <c r="D118" s="37" t="str">
        <f>IFERROR(IF(Loan_Not_Paid*Values_Entered,Beginning_Balance,""), "")</f>
        <v/>
      </c>
      <c r="E118" s="37" t="str">
        <f>IFERROR(IF(Loan_Not_Paid*Values_Entered,Monthly_Payment,""), "")</f>
        <v/>
      </c>
      <c r="F118" s="37" t="str">
        <f>IFERROR(IF(Loan_Not_Paid*Values_Entered,Principal,""), "")</f>
        <v/>
      </c>
      <c r="G118" s="37" t="str">
        <f>IFERROR(IF(Loan_Not_Paid*Values_Entered,Interest,""), "")</f>
        <v/>
      </c>
      <c r="H118" s="37" t="str">
        <f>IFERROR(IF(Loan_Not_Paid*Values_Entered,Ending_Balance,""), "")</f>
        <v/>
      </c>
    </row>
    <row r="119" spans="2:8" x14ac:dyDescent="0.2">
      <c r="B119" s="35" t="str">
        <f>IFERROR(IF(Loan_Not_Paid*Values_Entered,Payment_Number,""), "")</f>
        <v/>
      </c>
      <c r="C119" s="36" t="str">
        <f>IFERROR(IF(Loan_Not_Paid*Values_Entered,Payment_Date,""), "")</f>
        <v/>
      </c>
      <c r="D119" s="37" t="str">
        <f>IFERROR(IF(Loan_Not_Paid*Values_Entered,Beginning_Balance,""), "")</f>
        <v/>
      </c>
      <c r="E119" s="37" t="str">
        <f>IFERROR(IF(Loan_Not_Paid*Values_Entered,Monthly_Payment,""), "")</f>
        <v/>
      </c>
      <c r="F119" s="37" t="str">
        <f>IFERROR(IF(Loan_Not_Paid*Values_Entered,Principal,""), "")</f>
        <v/>
      </c>
      <c r="G119" s="37" t="str">
        <f>IFERROR(IF(Loan_Not_Paid*Values_Entered,Interest,""), "")</f>
        <v/>
      </c>
      <c r="H119" s="37" t="str">
        <f>IFERROR(IF(Loan_Not_Paid*Values_Entered,Ending_Balance,""), "")</f>
        <v/>
      </c>
    </row>
    <row r="120" spans="2:8" x14ac:dyDescent="0.2">
      <c r="B120" s="35" t="str">
        <f>IFERROR(IF(Loan_Not_Paid*Values_Entered,Payment_Number,""), "")</f>
        <v/>
      </c>
      <c r="C120" s="36" t="str">
        <f>IFERROR(IF(Loan_Not_Paid*Values_Entered,Payment_Date,""), "")</f>
        <v/>
      </c>
      <c r="D120" s="37" t="str">
        <f>IFERROR(IF(Loan_Not_Paid*Values_Entered,Beginning_Balance,""), "")</f>
        <v/>
      </c>
      <c r="E120" s="37" t="str">
        <f>IFERROR(IF(Loan_Not_Paid*Values_Entered,Monthly_Payment,""), "")</f>
        <v/>
      </c>
      <c r="F120" s="37" t="str">
        <f>IFERROR(IF(Loan_Not_Paid*Values_Entered,Principal,""), "")</f>
        <v/>
      </c>
      <c r="G120" s="37" t="str">
        <f>IFERROR(IF(Loan_Not_Paid*Values_Entered,Interest,""), "")</f>
        <v/>
      </c>
      <c r="H120" s="37" t="str">
        <f>IFERROR(IF(Loan_Not_Paid*Values_Entered,Ending_Balance,""), "")</f>
        <v/>
      </c>
    </row>
    <row r="121" spans="2:8" x14ac:dyDescent="0.2">
      <c r="B121" s="35" t="str">
        <f>IFERROR(IF(Loan_Not_Paid*Values_Entered,Payment_Number,""), "")</f>
        <v/>
      </c>
      <c r="C121" s="36" t="str">
        <f>IFERROR(IF(Loan_Not_Paid*Values_Entered,Payment_Date,""), "")</f>
        <v/>
      </c>
      <c r="D121" s="37" t="str">
        <f>IFERROR(IF(Loan_Not_Paid*Values_Entered,Beginning_Balance,""), "")</f>
        <v/>
      </c>
      <c r="E121" s="37" t="str">
        <f>IFERROR(IF(Loan_Not_Paid*Values_Entered,Monthly_Payment,""), "")</f>
        <v/>
      </c>
      <c r="F121" s="37" t="str">
        <f>IFERROR(IF(Loan_Not_Paid*Values_Entered,Principal,""), "")</f>
        <v/>
      </c>
      <c r="G121" s="37" t="str">
        <f>IFERROR(IF(Loan_Not_Paid*Values_Entered,Interest,""), "")</f>
        <v/>
      </c>
      <c r="H121" s="37" t="str">
        <f>IFERROR(IF(Loan_Not_Paid*Values_Entered,Ending_Balance,""), "")</f>
        <v/>
      </c>
    </row>
    <row r="122" spans="2:8" x14ac:dyDescent="0.2">
      <c r="B122" s="35" t="str">
        <f>IFERROR(IF(Loan_Not_Paid*Values_Entered,Payment_Number,""), "")</f>
        <v/>
      </c>
      <c r="C122" s="36" t="str">
        <f>IFERROR(IF(Loan_Not_Paid*Values_Entered,Payment_Date,""), "")</f>
        <v/>
      </c>
      <c r="D122" s="37" t="str">
        <f>IFERROR(IF(Loan_Not_Paid*Values_Entered,Beginning_Balance,""), "")</f>
        <v/>
      </c>
      <c r="E122" s="37" t="str">
        <f>IFERROR(IF(Loan_Not_Paid*Values_Entered,Monthly_Payment,""), "")</f>
        <v/>
      </c>
      <c r="F122" s="37" t="str">
        <f>IFERROR(IF(Loan_Not_Paid*Values_Entered,Principal,""), "")</f>
        <v/>
      </c>
      <c r="G122" s="37" t="str">
        <f>IFERROR(IF(Loan_Not_Paid*Values_Entered,Interest,""), "")</f>
        <v/>
      </c>
      <c r="H122" s="37" t="str">
        <f>IFERROR(IF(Loan_Not_Paid*Values_Entered,Ending_Balance,""), "")</f>
        <v/>
      </c>
    </row>
    <row r="123" spans="2:8" x14ac:dyDescent="0.2">
      <c r="B123" s="35" t="str">
        <f>IFERROR(IF(Loan_Not_Paid*Values_Entered,Payment_Number,""), "")</f>
        <v/>
      </c>
      <c r="C123" s="36" t="str">
        <f>IFERROR(IF(Loan_Not_Paid*Values_Entered,Payment_Date,""), "")</f>
        <v/>
      </c>
      <c r="D123" s="37" t="str">
        <f>IFERROR(IF(Loan_Not_Paid*Values_Entered,Beginning_Balance,""), "")</f>
        <v/>
      </c>
      <c r="E123" s="37" t="str">
        <f>IFERROR(IF(Loan_Not_Paid*Values_Entered,Monthly_Payment,""), "")</f>
        <v/>
      </c>
      <c r="F123" s="37" t="str">
        <f>IFERROR(IF(Loan_Not_Paid*Values_Entered,Principal,""), "")</f>
        <v/>
      </c>
      <c r="G123" s="37" t="str">
        <f>IFERROR(IF(Loan_Not_Paid*Values_Entered,Interest,""), "")</f>
        <v/>
      </c>
      <c r="H123" s="37" t="str">
        <f>IFERROR(IF(Loan_Not_Paid*Values_Entered,Ending_Balance,""), "")</f>
        <v/>
      </c>
    </row>
    <row r="124" spans="2:8" x14ac:dyDescent="0.2">
      <c r="B124" s="35" t="str">
        <f>IFERROR(IF(Loan_Not_Paid*Values_Entered,Payment_Number,""), "")</f>
        <v/>
      </c>
      <c r="C124" s="36" t="str">
        <f>IFERROR(IF(Loan_Not_Paid*Values_Entered,Payment_Date,""), "")</f>
        <v/>
      </c>
      <c r="D124" s="37" t="str">
        <f>IFERROR(IF(Loan_Not_Paid*Values_Entered,Beginning_Balance,""), "")</f>
        <v/>
      </c>
      <c r="E124" s="37" t="str">
        <f>IFERROR(IF(Loan_Not_Paid*Values_Entered,Monthly_Payment,""), "")</f>
        <v/>
      </c>
      <c r="F124" s="37" t="str">
        <f>IFERROR(IF(Loan_Not_Paid*Values_Entered,Principal,""), "")</f>
        <v/>
      </c>
      <c r="G124" s="37" t="str">
        <f>IFERROR(IF(Loan_Not_Paid*Values_Entered,Interest,""), "")</f>
        <v/>
      </c>
      <c r="H124" s="37" t="str">
        <f>IFERROR(IF(Loan_Not_Paid*Values_Entered,Ending_Balance,""), "")</f>
        <v/>
      </c>
    </row>
    <row r="125" spans="2:8" x14ac:dyDescent="0.2">
      <c r="B125" s="35" t="str">
        <f>IFERROR(IF(Loan_Not_Paid*Values_Entered,Payment_Number,""), "")</f>
        <v/>
      </c>
      <c r="C125" s="36" t="str">
        <f>IFERROR(IF(Loan_Not_Paid*Values_Entered,Payment_Date,""), "")</f>
        <v/>
      </c>
      <c r="D125" s="37" t="str">
        <f>IFERROR(IF(Loan_Not_Paid*Values_Entered,Beginning_Balance,""), "")</f>
        <v/>
      </c>
      <c r="E125" s="37" t="str">
        <f>IFERROR(IF(Loan_Not_Paid*Values_Entered,Monthly_Payment,""), "")</f>
        <v/>
      </c>
      <c r="F125" s="37" t="str">
        <f>IFERROR(IF(Loan_Not_Paid*Values_Entered,Principal,""), "")</f>
        <v/>
      </c>
      <c r="G125" s="37" t="str">
        <f>IFERROR(IF(Loan_Not_Paid*Values_Entered,Interest,""), "")</f>
        <v/>
      </c>
      <c r="H125" s="37" t="str">
        <f>IFERROR(IF(Loan_Not_Paid*Values_Entered,Ending_Balance,""), "")</f>
        <v/>
      </c>
    </row>
    <row r="126" spans="2:8" x14ac:dyDescent="0.2">
      <c r="B126" s="35" t="str">
        <f>IFERROR(IF(Loan_Not_Paid*Values_Entered,Payment_Number,""), "")</f>
        <v/>
      </c>
      <c r="C126" s="36" t="str">
        <f>IFERROR(IF(Loan_Not_Paid*Values_Entered,Payment_Date,""), "")</f>
        <v/>
      </c>
      <c r="D126" s="37" t="str">
        <f>IFERROR(IF(Loan_Not_Paid*Values_Entered,Beginning_Balance,""), "")</f>
        <v/>
      </c>
      <c r="E126" s="37" t="str">
        <f>IFERROR(IF(Loan_Not_Paid*Values_Entered,Monthly_Payment,""), "")</f>
        <v/>
      </c>
      <c r="F126" s="37" t="str">
        <f>IFERROR(IF(Loan_Not_Paid*Values_Entered,Principal,""), "")</f>
        <v/>
      </c>
      <c r="G126" s="37" t="str">
        <f>IFERROR(IF(Loan_Not_Paid*Values_Entered,Interest,""), "")</f>
        <v/>
      </c>
      <c r="H126" s="37" t="str">
        <f>IFERROR(IF(Loan_Not_Paid*Values_Entered,Ending_Balance,""), "")</f>
        <v/>
      </c>
    </row>
    <row r="127" spans="2:8" x14ac:dyDescent="0.2">
      <c r="B127" s="35" t="str">
        <f>IFERROR(IF(Loan_Not_Paid*Values_Entered,Payment_Number,""), "")</f>
        <v/>
      </c>
      <c r="C127" s="36" t="str">
        <f>IFERROR(IF(Loan_Not_Paid*Values_Entered,Payment_Date,""), "")</f>
        <v/>
      </c>
      <c r="D127" s="37" t="str">
        <f>IFERROR(IF(Loan_Not_Paid*Values_Entered,Beginning_Balance,""), "")</f>
        <v/>
      </c>
      <c r="E127" s="37" t="str">
        <f>IFERROR(IF(Loan_Not_Paid*Values_Entered,Monthly_Payment,""), "")</f>
        <v/>
      </c>
      <c r="F127" s="37" t="str">
        <f>IFERROR(IF(Loan_Not_Paid*Values_Entered,Principal,""), "")</f>
        <v/>
      </c>
      <c r="G127" s="37" t="str">
        <f>IFERROR(IF(Loan_Not_Paid*Values_Entered,Interest,""), "")</f>
        <v/>
      </c>
      <c r="H127" s="37" t="str">
        <f>IFERROR(IF(Loan_Not_Paid*Values_Entered,Ending_Balance,""), "")</f>
        <v/>
      </c>
    </row>
    <row r="128" spans="2:8" x14ac:dyDescent="0.2">
      <c r="B128" s="35" t="str">
        <f>IFERROR(IF(Loan_Not_Paid*Values_Entered,Payment_Number,""), "")</f>
        <v/>
      </c>
      <c r="C128" s="36" t="str">
        <f>IFERROR(IF(Loan_Not_Paid*Values_Entered,Payment_Date,""), "")</f>
        <v/>
      </c>
      <c r="D128" s="37" t="str">
        <f>IFERROR(IF(Loan_Not_Paid*Values_Entered,Beginning_Balance,""), "")</f>
        <v/>
      </c>
      <c r="E128" s="37" t="str">
        <f>IFERROR(IF(Loan_Not_Paid*Values_Entered,Monthly_Payment,""), "")</f>
        <v/>
      </c>
      <c r="F128" s="37" t="str">
        <f>IFERROR(IF(Loan_Not_Paid*Values_Entered,Principal,""), "")</f>
        <v/>
      </c>
      <c r="G128" s="37" t="str">
        <f>IFERROR(IF(Loan_Not_Paid*Values_Entered,Interest,""), "")</f>
        <v/>
      </c>
      <c r="H128" s="37" t="str">
        <f>IFERROR(IF(Loan_Not_Paid*Values_Entered,Ending_Balance,""), "")</f>
        <v/>
      </c>
    </row>
    <row r="129" spans="2:8" x14ac:dyDescent="0.2">
      <c r="B129" s="35" t="str">
        <f>IFERROR(IF(Loan_Not_Paid*Values_Entered,Payment_Number,""), "")</f>
        <v/>
      </c>
      <c r="C129" s="36" t="str">
        <f>IFERROR(IF(Loan_Not_Paid*Values_Entered,Payment_Date,""), "")</f>
        <v/>
      </c>
      <c r="D129" s="37" t="str">
        <f>IFERROR(IF(Loan_Not_Paid*Values_Entered,Beginning_Balance,""), "")</f>
        <v/>
      </c>
      <c r="E129" s="37" t="str">
        <f>IFERROR(IF(Loan_Not_Paid*Values_Entered,Monthly_Payment,""), "")</f>
        <v/>
      </c>
      <c r="F129" s="37" t="str">
        <f>IFERROR(IF(Loan_Not_Paid*Values_Entered,Principal,""), "")</f>
        <v/>
      </c>
      <c r="G129" s="37" t="str">
        <f>IFERROR(IF(Loan_Not_Paid*Values_Entered,Interest,""), "")</f>
        <v/>
      </c>
      <c r="H129" s="37" t="str">
        <f>IFERROR(IF(Loan_Not_Paid*Values_Entered,Ending_Balance,""), "")</f>
        <v/>
      </c>
    </row>
    <row r="130" spans="2:8" x14ac:dyDescent="0.2">
      <c r="B130" s="35" t="str">
        <f>IFERROR(IF(Loan_Not_Paid*Values_Entered,Payment_Number,""), "")</f>
        <v/>
      </c>
      <c r="C130" s="36" t="str">
        <f>IFERROR(IF(Loan_Not_Paid*Values_Entered,Payment_Date,""), "")</f>
        <v/>
      </c>
      <c r="D130" s="37" t="str">
        <f>IFERROR(IF(Loan_Not_Paid*Values_Entered,Beginning_Balance,""), "")</f>
        <v/>
      </c>
      <c r="E130" s="37" t="str">
        <f>IFERROR(IF(Loan_Not_Paid*Values_Entered,Monthly_Payment,""), "")</f>
        <v/>
      </c>
      <c r="F130" s="37" t="str">
        <f>IFERROR(IF(Loan_Not_Paid*Values_Entered,Principal,""), "")</f>
        <v/>
      </c>
      <c r="G130" s="37" t="str">
        <f>IFERROR(IF(Loan_Not_Paid*Values_Entered,Interest,""), "")</f>
        <v/>
      </c>
      <c r="H130" s="37" t="str">
        <f>IFERROR(IF(Loan_Not_Paid*Values_Entered,Ending_Balance,""), "")</f>
        <v/>
      </c>
    </row>
    <row r="131" spans="2:8" x14ac:dyDescent="0.2">
      <c r="B131" s="35" t="str">
        <f>IFERROR(IF(Loan_Not_Paid*Values_Entered,Payment_Number,""), "")</f>
        <v/>
      </c>
      <c r="C131" s="36" t="str">
        <f>IFERROR(IF(Loan_Not_Paid*Values_Entered,Payment_Date,""), "")</f>
        <v/>
      </c>
      <c r="D131" s="37" t="str">
        <f>IFERROR(IF(Loan_Not_Paid*Values_Entered,Beginning_Balance,""), "")</f>
        <v/>
      </c>
      <c r="E131" s="37" t="str">
        <f>IFERROR(IF(Loan_Not_Paid*Values_Entered,Monthly_Payment,""), "")</f>
        <v/>
      </c>
      <c r="F131" s="37" t="str">
        <f>IFERROR(IF(Loan_Not_Paid*Values_Entered,Principal,""), "")</f>
        <v/>
      </c>
      <c r="G131" s="37" t="str">
        <f>IFERROR(IF(Loan_Not_Paid*Values_Entered,Interest,""), "")</f>
        <v/>
      </c>
      <c r="H131" s="37" t="str">
        <f>IFERROR(IF(Loan_Not_Paid*Values_Entered,Ending_Balance,""), "")</f>
        <v/>
      </c>
    </row>
    <row r="132" spans="2:8" x14ac:dyDescent="0.2">
      <c r="B132" s="35" t="str">
        <f>IFERROR(IF(Loan_Not_Paid*Values_Entered,Payment_Number,""), "")</f>
        <v/>
      </c>
      <c r="C132" s="36" t="str">
        <f>IFERROR(IF(Loan_Not_Paid*Values_Entered,Payment_Date,""), "")</f>
        <v/>
      </c>
      <c r="D132" s="37" t="str">
        <f>IFERROR(IF(Loan_Not_Paid*Values_Entered,Beginning_Balance,""), "")</f>
        <v/>
      </c>
      <c r="E132" s="37" t="str">
        <f>IFERROR(IF(Loan_Not_Paid*Values_Entered,Monthly_Payment,""), "")</f>
        <v/>
      </c>
      <c r="F132" s="37" t="str">
        <f>IFERROR(IF(Loan_Not_Paid*Values_Entered,Principal,""), "")</f>
        <v/>
      </c>
      <c r="G132" s="37" t="str">
        <f>IFERROR(IF(Loan_Not_Paid*Values_Entered,Interest,""), "")</f>
        <v/>
      </c>
      <c r="H132" s="37" t="str">
        <f>IFERROR(IF(Loan_Not_Paid*Values_Entered,Ending_Balance,""), "")</f>
        <v/>
      </c>
    </row>
    <row r="133" spans="2:8" x14ac:dyDescent="0.2">
      <c r="B133" s="35" t="str">
        <f>IFERROR(IF(Loan_Not_Paid*Values_Entered,Payment_Number,""), "")</f>
        <v/>
      </c>
      <c r="C133" s="36" t="str">
        <f>IFERROR(IF(Loan_Not_Paid*Values_Entered,Payment_Date,""), "")</f>
        <v/>
      </c>
      <c r="D133" s="37" t="str">
        <f>IFERROR(IF(Loan_Not_Paid*Values_Entered,Beginning_Balance,""), "")</f>
        <v/>
      </c>
      <c r="E133" s="37" t="str">
        <f>IFERROR(IF(Loan_Not_Paid*Values_Entered,Monthly_Payment,""), "")</f>
        <v/>
      </c>
      <c r="F133" s="37" t="str">
        <f>IFERROR(IF(Loan_Not_Paid*Values_Entered,Principal,""), "")</f>
        <v/>
      </c>
      <c r="G133" s="37" t="str">
        <f>IFERROR(IF(Loan_Not_Paid*Values_Entered,Interest,""), "")</f>
        <v/>
      </c>
      <c r="H133" s="37" t="str">
        <f>IFERROR(IF(Loan_Not_Paid*Values_Entered,Ending_Balance,""), "")</f>
        <v/>
      </c>
    </row>
    <row r="134" spans="2:8" x14ac:dyDescent="0.2">
      <c r="B134" s="35" t="str">
        <f>IFERROR(IF(Loan_Not_Paid*Values_Entered,Payment_Number,""), "")</f>
        <v/>
      </c>
      <c r="C134" s="36" t="str">
        <f>IFERROR(IF(Loan_Not_Paid*Values_Entered,Payment_Date,""), "")</f>
        <v/>
      </c>
      <c r="D134" s="37" t="str">
        <f>IFERROR(IF(Loan_Not_Paid*Values_Entered,Beginning_Balance,""), "")</f>
        <v/>
      </c>
      <c r="E134" s="37" t="str">
        <f>IFERROR(IF(Loan_Not_Paid*Values_Entered,Monthly_Payment,""), "")</f>
        <v/>
      </c>
      <c r="F134" s="37" t="str">
        <f>IFERROR(IF(Loan_Not_Paid*Values_Entered,Principal,""), "")</f>
        <v/>
      </c>
      <c r="G134" s="37" t="str">
        <f>IFERROR(IF(Loan_Not_Paid*Values_Entered,Interest,""), "")</f>
        <v/>
      </c>
      <c r="H134" s="37" t="str">
        <f>IFERROR(IF(Loan_Not_Paid*Values_Entered,Ending_Balance,""), "")</f>
        <v/>
      </c>
    </row>
    <row r="135" spans="2:8" x14ac:dyDescent="0.2">
      <c r="B135" s="35" t="str">
        <f>IFERROR(IF(Loan_Not_Paid*Values_Entered,Payment_Number,""), "")</f>
        <v/>
      </c>
      <c r="C135" s="36" t="str">
        <f>IFERROR(IF(Loan_Not_Paid*Values_Entered,Payment_Date,""), "")</f>
        <v/>
      </c>
      <c r="D135" s="37" t="str">
        <f>IFERROR(IF(Loan_Not_Paid*Values_Entered,Beginning_Balance,""), "")</f>
        <v/>
      </c>
      <c r="E135" s="37" t="str">
        <f>IFERROR(IF(Loan_Not_Paid*Values_Entered,Monthly_Payment,""), "")</f>
        <v/>
      </c>
      <c r="F135" s="37" t="str">
        <f>IFERROR(IF(Loan_Not_Paid*Values_Entered,Principal,""), "")</f>
        <v/>
      </c>
      <c r="G135" s="37" t="str">
        <f>IFERROR(IF(Loan_Not_Paid*Values_Entered,Interest,""), "")</f>
        <v/>
      </c>
      <c r="H135" s="37" t="str">
        <f>IFERROR(IF(Loan_Not_Paid*Values_Entered,Ending_Balance,""), "")</f>
        <v/>
      </c>
    </row>
    <row r="136" spans="2:8" x14ac:dyDescent="0.2">
      <c r="B136" s="35" t="str">
        <f>IFERROR(IF(Loan_Not_Paid*Values_Entered,Payment_Number,""), "")</f>
        <v/>
      </c>
      <c r="C136" s="36" t="str">
        <f>IFERROR(IF(Loan_Not_Paid*Values_Entered,Payment_Date,""), "")</f>
        <v/>
      </c>
      <c r="D136" s="37" t="str">
        <f>IFERROR(IF(Loan_Not_Paid*Values_Entered,Beginning_Balance,""), "")</f>
        <v/>
      </c>
      <c r="E136" s="37" t="str">
        <f>IFERROR(IF(Loan_Not_Paid*Values_Entered,Monthly_Payment,""), "")</f>
        <v/>
      </c>
      <c r="F136" s="37" t="str">
        <f>IFERROR(IF(Loan_Not_Paid*Values_Entered,Principal,""), "")</f>
        <v/>
      </c>
      <c r="G136" s="37" t="str">
        <f>IFERROR(IF(Loan_Not_Paid*Values_Entered,Interest,""), "")</f>
        <v/>
      </c>
      <c r="H136" s="37" t="str">
        <f>IFERROR(IF(Loan_Not_Paid*Values_Entered,Ending_Balance,""), "")</f>
        <v/>
      </c>
    </row>
    <row r="137" spans="2:8" x14ac:dyDescent="0.2">
      <c r="B137" s="35" t="str">
        <f>IFERROR(IF(Loan_Not_Paid*Values_Entered,Payment_Number,""), "")</f>
        <v/>
      </c>
      <c r="C137" s="36" t="str">
        <f>IFERROR(IF(Loan_Not_Paid*Values_Entered,Payment_Date,""), "")</f>
        <v/>
      </c>
      <c r="D137" s="37" t="str">
        <f>IFERROR(IF(Loan_Not_Paid*Values_Entered,Beginning_Balance,""), "")</f>
        <v/>
      </c>
      <c r="E137" s="37" t="str">
        <f>IFERROR(IF(Loan_Not_Paid*Values_Entered,Monthly_Payment,""), "")</f>
        <v/>
      </c>
      <c r="F137" s="37" t="str">
        <f>IFERROR(IF(Loan_Not_Paid*Values_Entered,Principal,""), "")</f>
        <v/>
      </c>
      <c r="G137" s="37" t="str">
        <f>IFERROR(IF(Loan_Not_Paid*Values_Entered,Interest,""), "")</f>
        <v/>
      </c>
      <c r="H137" s="37" t="str">
        <f>IFERROR(IF(Loan_Not_Paid*Values_Entered,Ending_Balance,""), "")</f>
        <v/>
      </c>
    </row>
    <row r="138" spans="2:8" x14ac:dyDescent="0.2">
      <c r="B138" s="35" t="str">
        <f>IFERROR(IF(Loan_Not_Paid*Values_Entered,Payment_Number,""), "")</f>
        <v/>
      </c>
      <c r="C138" s="36" t="str">
        <f>IFERROR(IF(Loan_Not_Paid*Values_Entered,Payment_Date,""), "")</f>
        <v/>
      </c>
      <c r="D138" s="37" t="str">
        <f>IFERROR(IF(Loan_Not_Paid*Values_Entered,Beginning_Balance,""), "")</f>
        <v/>
      </c>
      <c r="E138" s="37" t="str">
        <f>IFERROR(IF(Loan_Not_Paid*Values_Entered,Monthly_Payment,""), "")</f>
        <v/>
      </c>
      <c r="F138" s="37" t="str">
        <f>IFERROR(IF(Loan_Not_Paid*Values_Entered,Principal,""), "")</f>
        <v/>
      </c>
      <c r="G138" s="37" t="str">
        <f>IFERROR(IF(Loan_Not_Paid*Values_Entered,Interest,""), "")</f>
        <v/>
      </c>
      <c r="H138" s="37" t="str">
        <f>IFERROR(IF(Loan_Not_Paid*Values_Entered,Ending_Balance,""), "")</f>
        <v/>
      </c>
    </row>
    <row r="139" spans="2:8" x14ac:dyDescent="0.2">
      <c r="B139" s="35" t="str">
        <f>IFERROR(IF(Loan_Not_Paid*Values_Entered,Payment_Number,""), "")</f>
        <v/>
      </c>
      <c r="C139" s="36" t="str">
        <f>IFERROR(IF(Loan_Not_Paid*Values_Entered,Payment_Date,""), "")</f>
        <v/>
      </c>
      <c r="D139" s="37" t="str">
        <f>IFERROR(IF(Loan_Not_Paid*Values_Entered,Beginning_Balance,""), "")</f>
        <v/>
      </c>
      <c r="E139" s="37" t="str">
        <f>IFERROR(IF(Loan_Not_Paid*Values_Entered,Monthly_Payment,""), "")</f>
        <v/>
      </c>
      <c r="F139" s="37" t="str">
        <f>IFERROR(IF(Loan_Not_Paid*Values_Entered,Principal,""), "")</f>
        <v/>
      </c>
      <c r="G139" s="37" t="str">
        <f>IFERROR(IF(Loan_Not_Paid*Values_Entered,Interest,""), "")</f>
        <v/>
      </c>
      <c r="H139" s="37" t="str">
        <f>IFERROR(IF(Loan_Not_Paid*Values_Entered,Ending_Balance,""), "")</f>
        <v/>
      </c>
    </row>
    <row r="140" spans="2:8" x14ac:dyDescent="0.2">
      <c r="B140" s="35" t="str">
        <f>IFERROR(IF(Loan_Not_Paid*Values_Entered,Payment_Number,""), "")</f>
        <v/>
      </c>
      <c r="C140" s="36" t="str">
        <f>IFERROR(IF(Loan_Not_Paid*Values_Entered,Payment_Date,""), "")</f>
        <v/>
      </c>
      <c r="D140" s="37" t="str">
        <f>IFERROR(IF(Loan_Not_Paid*Values_Entered,Beginning_Balance,""), "")</f>
        <v/>
      </c>
      <c r="E140" s="37" t="str">
        <f>IFERROR(IF(Loan_Not_Paid*Values_Entered,Monthly_Payment,""), "")</f>
        <v/>
      </c>
      <c r="F140" s="37" t="str">
        <f>IFERROR(IF(Loan_Not_Paid*Values_Entered,Principal,""), "")</f>
        <v/>
      </c>
      <c r="G140" s="37" t="str">
        <f>IFERROR(IF(Loan_Not_Paid*Values_Entered,Interest,""), "")</f>
        <v/>
      </c>
      <c r="H140" s="37" t="str">
        <f>IFERROR(IF(Loan_Not_Paid*Values_Entered,Ending_Balance,""), "")</f>
        <v/>
      </c>
    </row>
    <row r="141" spans="2:8" x14ac:dyDescent="0.2">
      <c r="B141" s="35" t="str">
        <f>IFERROR(IF(Loan_Not_Paid*Values_Entered,Payment_Number,""), "")</f>
        <v/>
      </c>
      <c r="C141" s="36" t="str">
        <f>IFERROR(IF(Loan_Not_Paid*Values_Entered,Payment_Date,""), "")</f>
        <v/>
      </c>
      <c r="D141" s="37" t="str">
        <f>IFERROR(IF(Loan_Not_Paid*Values_Entered,Beginning_Balance,""), "")</f>
        <v/>
      </c>
      <c r="E141" s="37" t="str">
        <f>IFERROR(IF(Loan_Not_Paid*Values_Entered,Monthly_Payment,""), "")</f>
        <v/>
      </c>
      <c r="F141" s="37" t="str">
        <f>IFERROR(IF(Loan_Not_Paid*Values_Entered,Principal,""), "")</f>
        <v/>
      </c>
      <c r="G141" s="37" t="str">
        <f>IFERROR(IF(Loan_Not_Paid*Values_Entered,Interest,""), "")</f>
        <v/>
      </c>
      <c r="H141" s="37" t="str">
        <f>IFERROR(IF(Loan_Not_Paid*Values_Entered,Ending_Balance,""), "")</f>
        <v/>
      </c>
    </row>
    <row r="142" spans="2:8" x14ac:dyDescent="0.2">
      <c r="B142" s="35" t="str">
        <f>IFERROR(IF(Loan_Not_Paid*Values_Entered,Payment_Number,""), "")</f>
        <v/>
      </c>
      <c r="C142" s="36" t="str">
        <f>IFERROR(IF(Loan_Not_Paid*Values_Entered,Payment_Date,""), "")</f>
        <v/>
      </c>
      <c r="D142" s="37" t="str">
        <f>IFERROR(IF(Loan_Not_Paid*Values_Entered,Beginning_Balance,""), "")</f>
        <v/>
      </c>
      <c r="E142" s="37" t="str">
        <f>IFERROR(IF(Loan_Not_Paid*Values_Entered,Monthly_Payment,""), "")</f>
        <v/>
      </c>
      <c r="F142" s="37" t="str">
        <f>IFERROR(IF(Loan_Not_Paid*Values_Entered,Principal,""), "")</f>
        <v/>
      </c>
      <c r="G142" s="37" t="str">
        <f>IFERROR(IF(Loan_Not_Paid*Values_Entered,Interest,""), "")</f>
        <v/>
      </c>
      <c r="H142" s="37" t="str">
        <f>IFERROR(IF(Loan_Not_Paid*Values_Entered,Ending_Balance,""), "")</f>
        <v/>
      </c>
    </row>
    <row r="143" spans="2:8" x14ac:dyDescent="0.2">
      <c r="B143" s="35" t="str">
        <f>IFERROR(IF(Loan_Not_Paid*Values_Entered,Payment_Number,""), "")</f>
        <v/>
      </c>
      <c r="C143" s="36" t="str">
        <f>IFERROR(IF(Loan_Not_Paid*Values_Entered,Payment_Date,""), "")</f>
        <v/>
      </c>
      <c r="D143" s="37" t="str">
        <f>IFERROR(IF(Loan_Not_Paid*Values_Entered,Beginning_Balance,""), "")</f>
        <v/>
      </c>
      <c r="E143" s="37" t="str">
        <f>IFERROR(IF(Loan_Not_Paid*Values_Entered,Monthly_Payment,""), "")</f>
        <v/>
      </c>
      <c r="F143" s="37" t="str">
        <f>IFERROR(IF(Loan_Not_Paid*Values_Entered,Principal,""), "")</f>
        <v/>
      </c>
      <c r="G143" s="37" t="str">
        <f>IFERROR(IF(Loan_Not_Paid*Values_Entered,Interest,""), "")</f>
        <v/>
      </c>
      <c r="H143" s="37" t="str">
        <f>IFERROR(IF(Loan_Not_Paid*Values_Entered,Ending_Balance,""), "")</f>
        <v/>
      </c>
    </row>
    <row r="144" spans="2:8" x14ac:dyDescent="0.2">
      <c r="B144" s="35" t="str">
        <f>IFERROR(IF(Loan_Not_Paid*Values_Entered,Payment_Number,""), "")</f>
        <v/>
      </c>
      <c r="C144" s="36" t="str">
        <f>IFERROR(IF(Loan_Not_Paid*Values_Entered,Payment_Date,""), "")</f>
        <v/>
      </c>
      <c r="D144" s="37" t="str">
        <f>IFERROR(IF(Loan_Not_Paid*Values_Entered,Beginning_Balance,""), "")</f>
        <v/>
      </c>
      <c r="E144" s="37" t="str">
        <f>IFERROR(IF(Loan_Not_Paid*Values_Entered,Monthly_Payment,""), "")</f>
        <v/>
      </c>
      <c r="F144" s="37" t="str">
        <f>IFERROR(IF(Loan_Not_Paid*Values_Entered,Principal,""), "")</f>
        <v/>
      </c>
      <c r="G144" s="37" t="str">
        <f>IFERROR(IF(Loan_Not_Paid*Values_Entered,Interest,""), "")</f>
        <v/>
      </c>
      <c r="H144" s="37" t="str">
        <f>IFERROR(IF(Loan_Not_Paid*Values_Entered,Ending_Balance,""), "")</f>
        <v/>
      </c>
    </row>
    <row r="145" spans="2:8" x14ac:dyDescent="0.2">
      <c r="B145" s="35" t="str">
        <f>IFERROR(IF(Loan_Not_Paid*Values_Entered,Payment_Number,""), "")</f>
        <v/>
      </c>
      <c r="C145" s="36" t="str">
        <f>IFERROR(IF(Loan_Not_Paid*Values_Entered,Payment_Date,""), "")</f>
        <v/>
      </c>
      <c r="D145" s="37" t="str">
        <f>IFERROR(IF(Loan_Not_Paid*Values_Entered,Beginning_Balance,""), "")</f>
        <v/>
      </c>
      <c r="E145" s="37" t="str">
        <f>IFERROR(IF(Loan_Not_Paid*Values_Entered,Monthly_Payment,""), "")</f>
        <v/>
      </c>
      <c r="F145" s="37" t="str">
        <f>IFERROR(IF(Loan_Not_Paid*Values_Entered,Principal,""), "")</f>
        <v/>
      </c>
      <c r="G145" s="37" t="str">
        <f>IFERROR(IF(Loan_Not_Paid*Values_Entered,Interest,""), "")</f>
        <v/>
      </c>
      <c r="H145" s="37" t="str">
        <f>IFERROR(IF(Loan_Not_Paid*Values_Entered,Ending_Balance,""), "")</f>
        <v/>
      </c>
    </row>
    <row r="146" spans="2:8" x14ac:dyDescent="0.2">
      <c r="B146" s="35" t="str">
        <f>IFERROR(IF(Loan_Not_Paid*Values_Entered,Payment_Number,""), "")</f>
        <v/>
      </c>
      <c r="C146" s="36" t="str">
        <f>IFERROR(IF(Loan_Not_Paid*Values_Entered,Payment_Date,""), "")</f>
        <v/>
      </c>
      <c r="D146" s="37" t="str">
        <f>IFERROR(IF(Loan_Not_Paid*Values_Entered,Beginning_Balance,""), "")</f>
        <v/>
      </c>
      <c r="E146" s="37" t="str">
        <f>IFERROR(IF(Loan_Not_Paid*Values_Entered,Monthly_Payment,""), "")</f>
        <v/>
      </c>
      <c r="F146" s="37" t="str">
        <f>IFERROR(IF(Loan_Not_Paid*Values_Entered,Principal,""), "")</f>
        <v/>
      </c>
      <c r="G146" s="37" t="str">
        <f>IFERROR(IF(Loan_Not_Paid*Values_Entered,Interest,""), "")</f>
        <v/>
      </c>
      <c r="H146" s="37" t="str">
        <f>IFERROR(IF(Loan_Not_Paid*Values_Entered,Ending_Balance,""), "")</f>
        <v/>
      </c>
    </row>
    <row r="147" spans="2:8" x14ac:dyDescent="0.2">
      <c r="B147" s="35" t="str">
        <f>IFERROR(IF(Loan_Not_Paid*Values_Entered,Payment_Number,""), "")</f>
        <v/>
      </c>
      <c r="C147" s="36" t="str">
        <f>IFERROR(IF(Loan_Not_Paid*Values_Entered,Payment_Date,""), "")</f>
        <v/>
      </c>
      <c r="D147" s="37" t="str">
        <f>IFERROR(IF(Loan_Not_Paid*Values_Entered,Beginning_Balance,""), "")</f>
        <v/>
      </c>
      <c r="E147" s="37" t="str">
        <f>IFERROR(IF(Loan_Not_Paid*Values_Entered,Monthly_Payment,""), "")</f>
        <v/>
      </c>
      <c r="F147" s="37" t="str">
        <f>IFERROR(IF(Loan_Not_Paid*Values_Entered,Principal,""), "")</f>
        <v/>
      </c>
      <c r="G147" s="37" t="str">
        <f>IFERROR(IF(Loan_Not_Paid*Values_Entered,Interest,""), "")</f>
        <v/>
      </c>
      <c r="H147" s="37" t="str">
        <f>IFERROR(IF(Loan_Not_Paid*Values_Entered,Ending_Balance,""), "")</f>
        <v/>
      </c>
    </row>
    <row r="148" spans="2:8" x14ac:dyDescent="0.2">
      <c r="B148" s="35" t="str">
        <f>IFERROR(IF(Loan_Not_Paid*Values_Entered,Payment_Number,""), "")</f>
        <v/>
      </c>
      <c r="C148" s="36" t="str">
        <f>IFERROR(IF(Loan_Not_Paid*Values_Entered,Payment_Date,""), "")</f>
        <v/>
      </c>
      <c r="D148" s="37" t="str">
        <f>IFERROR(IF(Loan_Not_Paid*Values_Entered,Beginning_Balance,""), "")</f>
        <v/>
      </c>
      <c r="E148" s="37" t="str">
        <f>IFERROR(IF(Loan_Not_Paid*Values_Entered,Monthly_Payment,""), "")</f>
        <v/>
      </c>
      <c r="F148" s="37" t="str">
        <f>IFERROR(IF(Loan_Not_Paid*Values_Entered,Principal,""), "")</f>
        <v/>
      </c>
      <c r="G148" s="37" t="str">
        <f>IFERROR(IF(Loan_Not_Paid*Values_Entered,Interest,""), "")</f>
        <v/>
      </c>
      <c r="H148" s="37" t="str">
        <f>IFERROR(IF(Loan_Not_Paid*Values_Entered,Ending_Balance,""), "")</f>
        <v/>
      </c>
    </row>
    <row r="149" spans="2:8" x14ac:dyDescent="0.2">
      <c r="B149" s="35" t="str">
        <f>IFERROR(IF(Loan_Not_Paid*Values_Entered,Payment_Number,""), "")</f>
        <v/>
      </c>
      <c r="C149" s="36" t="str">
        <f>IFERROR(IF(Loan_Not_Paid*Values_Entered,Payment_Date,""), "")</f>
        <v/>
      </c>
      <c r="D149" s="37" t="str">
        <f>IFERROR(IF(Loan_Not_Paid*Values_Entered,Beginning_Balance,""), "")</f>
        <v/>
      </c>
      <c r="E149" s="37" t="str">
        <f>IFERROR(IF(Loan_Not_Paid*Values_Entered,Monthly_Payment,""), "")</f>
        <v/>
      </c>
      <c r="F149" s="37" t="str">
        <f>IFERROR(IF(Loan_Not_Paid*Values_Entered,Principal,""), "")</f>
        <v/>
      </c>
      <c r="G149" s="37" t="str">
        <f>IFERROR(IF(Loan_Not_Paid*Values_Entered,Interest,""), "")</f>
        <v/>
      </c>
      <c r="H149" s="37" t="str">
        <f>IFERROR(IF(Loan_Not_Paid*Values_Entered,Ending_Balance,""), "")</f>
        <v/>
      </c>
    </row>
    <row r="150" spans="2:8" x14ac:dyDescent="0.2">
      <c r="B150" s="35" t="str">
        <f>IFERROR(IF(Loan_Not_Paid*Values_Entered,Payment_Number,""), "")</f>
        <v/>
      </c>
      <c r="C150" s="36" t="str">
        <f>IFERROR(IF(Loan_Not_Paid*Values_Entered,Payment_Date,""), "")</f>
        <v/>
      </c>
      <c r="D150" s="37" t="str">
        <f>IFERROR(IF(Loan_Not_Paid*Values_Entered,Beginning_Balance,""), "")</f>
        <v/>
      </c>
      <c r="E150" s="37" t="str">
        <f>IFERROR(IF(Loan_Not_Paid*Values_Entered,Monthly_Payment,""), "")</f>
        <v/>
      </c>
      <c r="F150" s="37" t="str">
        <f>IFERROR(IF(Loan_Not_Paid*Values_Entered,Principal,""), "")</f>
        <v/>
      </c>
      <c r="G150" s="37" t="str">
        <f>IFERROR(IF(Loan_Not_Paid*Values_Entered,Interest,""), "")</f>
        <v/>
      </c>
      <c r="H150" s="37" t="str">
        <f>IFERROR(IF(Loan_Not_Paid*Values_Entered,Ending_Balance,""), "")</f>
        <v/>
      </c>
    </row>
    <row r="151" spans="2:8" x14ac:dyDescent="0.2">
      <c r="B151" s="35" t="str">
        <f>IFERROR(IF(Loan_Not_Paid*Values_Entered,Payment_Number,""), "")</f>
        <v/>
      </c>
      <c r="C151" s="36" t="str">
        <f>IFERROR(IF(Loan_Not_Paid*Values_Entered,Payment_Date,""), "")</f>
        <v/>
      </c>
      <c r="D151" s="37" t="str">
        <f>IFERROR(IF(Loan_Not_Paid*Values_Entered,Beginning_Balance,""), "")</f>
        <v/>
      </c>
      <c r="E151" s="37" t="str">
        <f>IFERROR(IF(Loan_Not_Paid*Values_Entered,Monthly_Payment,""), "")</f>
        <v/>
      </c>
      <c r="F151" s="37" t="str">
        <f>IFERROR(IF(Loan_Not_Paid*Values_Entered,Principal,""), "")</f>
        <v/>
      </c>
      <c r="G151" s="37" t="str">
        <f>IFERROR(IF(Loan_Not_Paid*Values_Entered,Interest,""), "")</f>
        <v/>
      </c>
      <c r="H151" s="37" t="str">
        <f>IFERROR(IF(Loan_Not_Paid*Values_Entered,Ending_Balance,""), "")</f>
        <v/>
      </c>
    </row>
    <row r="152" spans="2:8" x14ac:dyDescent="0.2">
      <c r="B152" s="35" t="str">
        <f>IFERROR(IF(Loan_Not_Paid*Values_Entered,Payment_Number,""), "")</f>
        <v/>
      </c>
      <c r="C152" s="36" t="str">
        <f>IFERROR(IF(Loan_Not_Paid*Values_Entered,Payment_Date,""), "")</f>
        <v/>
      </c>
      <c r="D152" s="37" t="str">
        <f>IFERROR(IF(Loan_Not_Paid*Values_Entered,Beginning_Balance,""), "")</f>
        <v/>
      </c>
      <c r="E152" s="37" t="str">
        <f>IFERROR(IF(Loan_Not_Paid*Values_Entered,Monthly_Payment,""), "")</f>
        <v/>
      </c>
      <c r="F152" s="37" t="str">
        <f>IFERROR(IF(Loan_Not_Paid*Values_Entered,Principal,""), "")</f>
        <v/>
      </c>
      <c r="G152" s="37" t="str">
        <f>IFERROR(IF(Loan_Not_Paid*Values_Entered,Interest,""), "")</f>
        <v/>
      </c>
      <c r="H152" s="37" t="str">
        <f>IFERROR(IF(Loan_Not_Paid*Values_Entered,Ending_Balance,""), "")</f>
        <v/>
      </c>
    </row>
    <row r="153" spans="2:8" x14ac:dyDescent="0.2">
      <c r="B153" s="35" t="str">
        <f>IFERROR(IF(Loan_Not_Paid*Values_Entered,Payment_Number,""), "")</f>
        <v/>
      </c>
      <c r="C153" s="36" t="str">
        <f>IFERROR(IF(Loan_Not_Paid*Values_Entered,Payment_Date,""), "")</f>
        <v/>
      </c>
      <c r="D153" s="37" t="str">
        <f>IFERROR(IF(Loan_Not_Paid*Values_Entered,Beginning_Balance,""), "")</f>
        <v/>
      </c>
      <c r="E153" s="37" t="str">
        <f>IFERROR(IF(Loan_Not_Paid*Values_Entered,Monthly_Payment,""), "")</f>
        <v/>
      </c>
      <c r="F153" s="37" t="str">
        <f>IFERROR(IF(Loan_Not_Paid*Values_Entered,Principal,""), "")</f>
        <v/>
      </c>
      <c r="G153" s="37" t="str">
        <f>IFERROR(IF(Loan_Not_Paid*Values_Entered,Interest,""), "")</f>
        <v/>
      </c>
      <c r="H153" s="37" t="str">
        <f>IFERROR(IF(Loan_Not_Paid*Values_Entered,Ending_Balance,""), "")</f>
        <v/>
      </c>
    </row>
    <row r="154" spans="2:8" x14ac:dyDescent="0.2">
      <c r="B154" s="35" t="str">
        <f>IFERROR(IF(Loan_Not_Paid*Values_Entered,Payment_Number,""), "")</f>
        <v/>
      </c>
      <c r="C154" s="36" t="str">
        <f>IFERROR(IF(Loan_Not_Paid*Values_Entered,Payment_Date,""), "")</f>
        <v/>
      </c>
      <c r="D154" s="37" t="str">
        <f>IFERROR(IF(Loan_Not_Paid*Values_Entered,Beginning_Balance,""), "")</f>
        <v/>
      </c>
      <c r="E154" s="37" t="str">
        <f>IFERROR(IF(Loan_Not_Paid*Values_Entered,Monthly_Payment,""), "")</f>
        <v/>
      </c>
      <c r="F154" s="37" t="str">
        <f>IFERROR(IF(Loan_Not_Paid*Values_Entered,Principal,""), "")</f>
        <v/>
      </c>
      <c r="G154" s="37" t="str">
        <f>IFERROR(IF(Loan_Not_Paid*Values_Entered,Interest,""), "")</f>
        <v/>
      </c>
      <c r="H154" s="37" t="str">
        <f>IFERROR(IF(Loan_Not_Paid*Values_Entered,Ending_Balance,""), "")</f>
        <v/>
      </c>
    </row>
    <row r="155" spans="2:8" x14ac:dyDescent="0.2">
      <c r="B155" s="35" t="str">
        <f>IFERROR(IF(Loan_Not_Paid*Values_Entered,Payment_Number,""), "")</f>
        <v/>
      </c>
      <c r="C155" s="36" t="str">
        <f>IFERROR(IF(Loan_Not_Paid*Values_Entered,Payment_Date,""), "")</f>
        <v/>
      </c>
      <c r="D155" s="37" t="str">
        <f>IFERROR(IF(Loan_Not_Paid*Values_Entered,Beginning_Balance,""), "")</f>
        <v/>
      </c>
      <c r="E155" s="37" t="str">
        <f>IFERROR(IF(Loan_Not_Paid*Values_Entered,Monthly_Payment,""), "")</f>
        <v/>
      </c>
      <c r="F155" s="37" t="str">
        <f>IFERROR(IF(Loan_Not_Paid*Values_Entered,Principal,""), "")</f>
        <v/>
      </c>
      <c r="G155" s="37" t="str">
        <f>IFERROR(IF(Loan_Not_Paid*Values_Entered,Interest,""), "")</f>
        <v/>
      </c>
      <c r="H155" s="37" t="str">
        <f>IFERROR(IF(Loan_Not_Paid*Values_Entered,Ending_Balance,""), "")</f>
        <v/>
      </c>
    </row>
    <row r="156" spans="2:8" x14ac:dyDescent="0.2">
      <c r="B156" s="35" t="str">
        <f>IFERROR(IF(Loan_Not_Paid*Values_Entered,Payment_Number,""), "")</f>
        <v/>
      </c>
      <c r="C156" s="36" t="str">
        <f>IFERROR(IF(Loan_Not_Paid*Values_Entered,Payment_Date,""), "")</f>
        <v/>
      </c>
      <c r="D156" s="37" t="str">
        <f>IFERROR(IF(Loan_Not_Paid*Values_Entered,Beginning_Balance,""), "")</f>
        <v/>
      </c>
      <c r="E156" s="37" t="str">
        <f>IFERROR(IF(Loan_Not_Paid*Values_Entered,Monthly_Payment,""), "")</f>
        <v/>
      </c>
      <c r="F156" s="37" t="str">
        <f>IFERROR(IF(Loan_Not_Paid*Values_Entered,Principal,""), "")</f>
        <v/>
      </c>
      <c r="G156" s="37" t="str">
        <f>IFERROR(IF(Loan_Not_Paid*Values_Entered,Interest,""), "")</f>
        <v/>
      </c>
      <c r="H156" s="37" t="str">
        <f>IFERROR(IF(Loan_Not_Paid*Values_Entered,Ending_Balance,""), "")</f>
        <v/>
      </c>
    </row>
    <row r="157" spans="2:8" x14ac:dyDescent="0.2">
      <c r="B157" s="35" t="str">
        <f>IFERROR(IF(Loan_Not_Paid*Values_Entered,Payment_Number,""), "")</f>
        <v/>
      </c>
      <c r="C157" s="36" t="str">
        <f>IFERROR(IF(Loan_Not_Paid*Values_Entered,Payment_Date,""), "")</f>
        <v/>
      </c>
      <c r="D157" s="37" t="str">
        <f>IFERROR(IF(Loan_Not_Paid*Values_Entered,Beginning_Balance,""), "")</f>
        <v/>
      </c>
      <c r="E157" s="37" t="str">
        <f>IFERROR(IF(Loan_Not_Paid*Values_Entered,Monthly_Payment,""), "")</f>
        <v/>
      </c>
      <c r="F157" s="37" t="str">
        <f>IFERROR(IF(Loan_Not_Paid*Values_Entered,Principal,""), "")</f>
        <v/>
      </c>
      <c r="G157" s="37" t="str">
        <f>IFERROR(IF(Loan_Not_Paid*Values_Entered,Interest,""), "")</f>
        <v/>
      </c>
      <c r="H157" s="37" t="str">
        <f>IFERROR(IF(Loan_Not_Paid*Values_Entered,Ending_Balance,""), "")</f>
        <v/>
      </c>
    </row>
    <row r="158" spans="2:8" x14ac:dyDescent="0.2">
      <c r="B158" s="35" t="str">
        <f>IFERROR(IF(Loan_Not_Paid*Values_Entered,Payment_Number,""), "")</f>
        <v/>
      </c>
      <c r="C158" s="36" t="str">
        <f>IFERROR(IF(Loan_Not_Paid*Values_Entered,Payment_Date,""), "")</f>
        <v/>
      </c>
      <c r="D158" s="37" t="str">
        <f>IFERROR(IF(Loan_Not_Paid*Values_Entered,Beginning_Balance,""), "")</f>
        <v/>
      </c>
      <c r="E158" s="37" t="str">
        <f>IFERROR(IF(Loan_Not_Paid*Values_Entered,Monthly_Payment,""), "")</f>
        <v/>
      </c>
      <c r="F158" s="37" t="str">
        <f>IFERROR(IF(Loan_Not_Paid*Values_Entered,Principal,""), "")</f>
        <v/>
      </c>
      <c r="G158" s="37" t="str">
        <f>IFERROR(IF(Loan_Not_Paid*Values_Entered,Interest,""), "")</f>
        <v/>
      </c>
      <c r="H158" s="37" t="str">
        <f>IFERROR(IF(Loan_Not_Paid*Values_Entered,Ending_Balance,""), "")</f>
        <v/>
      </c>
    </row>
    <row r="159" spans="2:8" x14ac:dyDescent="0.2">
      <c r="B159" s="35" t="str">
        <f>IFERROR(IF(Loan_Not_Paid*Values_Entered,Payment_Number,""), "")</f>
        <v/>
      </c>
      <c r="C159" s="36" t="str">
        <f>IFERROR(IF(Loan_Not_Paid*Values_Entered,Payment_Date,""), "")</f>
        <v/>
      </c>
      <c r="D159" s="37" t="str">
        <f>IFERROR(IF(Loan_Not_Paid*Values_Entered,Beginning_Balance,""), "")</f>
        <v/>
      </c>
      <c r="E159" s="37" t="str">
        <f>IFERROR(IF(Loan_Not_Paid*Values_Entered,Monthly_Payment,""), "")</f>
        <v/>
      </c>
      <c r="F159" s="37" t="str">
        <f>IFERROR(IF(Loan_Not_Paid*Values_Entered,Principal,""), "")</f>
        <v/>
      </c>
      <c r="G159" s="37" t="str">
        <f>IFERROR(IF(Loan_Not_Paid*Values_Entered,Interest,""), "")</f>
        <v/>
      </c>
      <c r="H159" s="37" t="str">
        <f>IFERROR(IF(Loan_Not_Paid*Values_Entered,Ending_Balance,""), "")</f>
        <v/>
      </c>
    </row>
    <row r="160" spans="2:8" x14ac:dyDescent="0.2">
      <c r="B160" s="35" t="str">
        <f>IFERROR(IF(Loan_Not_Paid*Values_Entered,Payment_Number,""), "")</f>
        <v/>
      </c>
      <c r="C160" s="36" t="str">
        <f>IFERROR(IF(Loan_Not_Paid*Values_Entered,Payment_Date,""), "")</f>
        <v/>
      </c>
      <c r="D160" s="37" t="str">
        <f>IFERROR(IF(Loan_Not_Paid*Values_Entered,Beginning_Balance,""), "")</f>
        <v/>
      </c>
      <c r="E160" s="37" t="str">
        <f>IFERROR(IF(Loan_Not_Paid*Values_Entered,Monthly_Payment,""), "")</f>
        <v/>
      </c>
      <c r="F160" s="37" t="str">
        <f>IFERROR(IF(Loan_Not_Paid*Values_Entered,Principal,""), "")</f>
        <v/>
      </c>
      <c r="G160" s="37" t="str">
        <f>IFERROR(IF(Loan_Not_Paid*Values_Entered,Interest,""), "")</f>
        <v/>
      </c>
      <c r="H160" s="37" t="str">
        <f>IFERROR(IF(Loan_Not_Paid*Values_Entered,Ending_Balance,""), "")</f>
        <v/>
      </c>
    </row>
    <row r="161" spans="2:8" x14ac:dyDescent="0.2">
      <c r="B161" s="35" t="str">
        <f>IFERROR(IF(Loan_Not_Paid*Values_Entered,Payment_Number,""), "")</f>
        <v/>
      </c>
      <c r="C161" s="36" t="str">
        <f>IFERROR(IF(Loan_Not_Paid*Values_Entered,Payment_Date,""), "")</f>
        <v/>
      </c>
      <c r="D161" s="37" t="str">
        <f>IFERROR(IF(Loan_Not_Paid*Values_Entered,Beginning_Balance,""), "")</f>
        <v/>
      </c>
      <c r="E161" s="37" t="str">
        <f>IFERROR(IF(Loan_Not_Paid*Values_Entered,Monthly_Payment,""), "")</f>
        <v/>
      </c>
      <c r="F161" s="37" t="str">
        <f>IFERROR(IF(Loan_Not_Paid*Values_Entered,Principal,""), "")</f>
        <v/>
      </c>
      <c r="G161" s="37" t="str">
        <f>IFERROR(IF(Loan_Not_Paid*Values_Entered,Interest,""), "")</f>
        <v/>
      </c>
      <c r="H161" s="37" t="str">
        <f>IFERROR(IF(Loan_Not_Paid*Values_Entered,Ending_Balance,""), "")</f>
        <v/>
      </c>
    </row>
    <row r="162" spans="2:8" x14ac:dyDescent="0.2">
      <c r="B162" s="35" t="str">
        <f>IFERROR(IF(Loan_Not_Paid*Values_Entered,Payment_Number,""), "")</f>
        <v/>
      </c>
      <c r="C162" s="36" t="str">
        <f>IFERROR(IF(Loan_Not_Paid*Values_Entered,Payment_Date,""), "")</f>
        <v/>
      </c>
      <c r="D162" s="37" t="str">
        <f>IFERROR(IF(Loan_Not_Paid*Values_Entered,Beginning_Balance,""), "")</f>
        <v/>
      </c>
      <c r="E162" s="37" t="str">
        <f>IFERROR(IF(Loan_Not_Paid*Values_Entered,Monthly_Payment,""), "")</f>
        <v/>
      </c>
      <c r="F162" s="37" t="str">
        <f>IFERROR(IF(Loan_Not_Paid*Values_Entered,Principal,""), "")</f>
        <v/>
      </c>
      <c r="G162" s="37" t="str">
        <f>IFERROR(IF(Loan_Not_Paid*Values_Entered,Interest,""), "")</f>
        <v/>
      </c>
      <c r="H162" s="37" t="str">
        <f>IFERROR(IF(Loan_Not_Paid*Values_Entered,Ending_Balance,""), "")</f>
        <v/>
      </c>
    </row>
    <row r="163" spans="2:8" x14ac:dyDescent="0.2">
      <c r="B163" s="35" t="str">
        <f>IFERROR(IF(Loan_Not_Paid*Values_Entered,Payment_Number,""), "")</f>
        <v/>
      </c>
      <c r="C163" s="36" t="str">
        <f>IFERROR(IF(Loan_Not_Paid*Values_Entered,Payment_Date,""), "")</f>
        <v/>
      </c>
      <c r="D163" s="37" t="str">
        <f>IFERROR(IF(Loan_Not_Paid*Values_Entered,Beginning_Balance,""), "")</f>
        <v/>
      </c>
      <c r="E163" s="37" t="str">
        <f>IFERROR(IF(Loan_Not_Paid*Values_Entered,Monthly_Payment,""), "")</f>
        <v/>
      </c>
      <c r="F163" s="37" t="str">
        <f>IFERROR(IF(Loan_Not_Paid*Values_Entered,Principal,""), "")</f>
        <v/>
      </c>
      <c r="G163" s="37" t="str">
        <f>IFERROR(IF(Loan_Not_Paid*Values_Entered,Interest,""), "")</f>
        <v/>
      </c>
      <c r="H163" s="37" t="str">
        <f>IFERROR(IF(Loan_Not_Paid*Values_Entered,Ending_Balance,""), "")</f>
        <v/>
      </c>
    </row>
    <row r="164" spans="2:8" x14ac:dyDescent="0.2">
      <c r="B164" s="35" t="str">
        <f>IFERROR(IF(Loan_Not_Paid*Values_Entered,Payment_Number,""), "")</f>
        <v/>
      </c>
      <c r="C164" s="36" t="str">
        <f>IFERROR(IF(Loan_Not_Paid*Values_Entered,Payment_Date,""), "")</f>
        <v/>
      </c>
      <c r="D164" s="37" t="str">
        <f>IFERROR(IF(Loan_Not_Paid*Values_Entered,Beginning_Balance,""), "")</f>
        <v/>
      </c>
      <c r="E164" s="37" t="str">
        <f>IFERROR(IF(Loan_Not_Paid*Values_Entered,Monthly_Payment,""), "")</f>
        <v/>
      </c>
      <c r="F164" s="37" t="str">
        <f>IFERROR(IF(Loan_Not_Paid*Values_Entered,Principal,""), "")</f>
        <v/>
      </c>
      <c r="G164" s="37" t="str">
        <f>IFERROR(IF(Loan_Not_Paid*Values_Entered,Interest,""), "")</f>
        <v/>
      </c>
      <c r="H164" s="37" t="str">
        <f>IFERROR(IF(Loan_Not_Paid*Values_Entered,Ending_Balance,""), "")</f>
        <v/>
      </c>
    </row>
    <row r="165" spans="2:8" x14ac:dyDescent="0.2">
      <c r="B165" s="35" t="str">
        <f>IFERROR(IF(Loan_Not_Paid*Values_Entered,Payment_Number,""), "")</f>
        <v/>
      </c>
      <c r="C165" s="36" t="str">
        <f>IFERROR(IF(Loan_Not_Paid*Values_Entered,Payment_Date,""), "")</f>
        <v/>
      </c>
      <c r="D165" s="37" t="str">
        <f>IFERROR(IF(Loan_Not_Paid*Values_Entered,Beginning_Balance,""), "")</f>
        <v/>
      </c>
      <c r="E165" s="37" t="str">
        <f>IFERROR(IF(Loan_Not_Paid*Values_Entered,Monthly_Payment,""), "")</f>
        <v/>
      </c>
      <c r="F165" s="37" t="str">
        <f>IFERROR(IF(Loan_Not_Paid*Values_Entered,Principal,""), "")</f>
        <v/>
      </c>
      <c r="G165" s="37" t="str">
        <f>IFERROR(IF(Loan_Not_Paid*Values_Entered,Interest,""), "")</f>
        <v/>
      </c>
      <c r="H165" s="37" t="str">
        <f>IFERROR(IF(Loan_Not_Paid*Values_Entered,Ending_Balance,""), "")</f>
        <v/>
      </c>
    </row>
    <row r="166" spans="2:8" x14ac:dyDescent="0.2">
      <c r="B166" s="35" t="str">
        <f>IFERROR(IF(Loan_Not_Paid*Values_Entered,Payment_Number,""), "")</f>
        <v/>
      </c>
      <c r="C166" s="36" t="str">
        <f>IFERROR(IF(Loan_Not_Paid*Values_Entered,Payment_Date,""), "")</f>
        <v/>
      </c>
      <c r="D166" s="37" t="str">
        <f>IFERROR(IF(Loan_Not_Paid*Values_Entered,Beginning_Balance,""), "")</f>
        <v/>
      </c>
      <c r="E166" s="37" t="str">
        <f>IFERROR(IF(Loan_Not_Paid*Values_Entered,Monthly_Payment,""), "")</f>
        <v/>
      </c>
      <c r="F166" s="37" t="str">
        <f>IFERROR(IF(Loan_Not_Paid*Values_Entered,Principal,""), "")</f>
        <v/>
      </c>
      <c r="G166" s="37" t="str">
        <f>IFERROR(IF(Loan_Not_Paid*Values_Entered,Interest,""), "")</f>
        <v/>
      </c>
      <c r="H166" s="37" t="str">
        <f>IFERROR(IF(Loan_Not_Paid*Values_Entered,Ending_Balance,""), "")</f>
        <v/>
      </c>
    </row>
    <row r="167" spans="2:8" x14ac:dyDescent="0.2">
      <c r="B167" s="35" t="str">
        <f>IFERROR(IF(Loan_Not_Paid*Values_Entered,Payment_Number,""), "")</f>
        <v/>
      </c>
      <c r="C167" s="36" t="str">
        <f>IFERROR(IF(Loan_Not_Paid*Values_Entered,Payment_Date,""), "")</f>
        <v/>
      </c>
      <c r="D167" s="37" t="str">
        <f>IFERROR(IF(Loan_Not_Paid*Values_Entered,Beginning_Balance,""), "")</f>
        <v/>
      </c>
      <c r="E167" s="37" t="str">
        <f>IFERROR(IF(Loan_Not_Paid*Values_Entered,Monthly_Payment,""), "")</f>
        <v/>
      </c>
      <c r="F167" s="37" t="str">
        <f>IFERROR(IF(Loan_Not_Paid*Values_Entered,Principal,""), "")</f>
        <v/>
      </c>
      <c r="G167" s="37" t="str">
        <f>IFERROR(IF(Loan_Not_Paid*Values_Entered,Interest,""), "")</f>
        <v/>
      </c>
      <c r="H167" s="37" t="str">
        <f>IFERROR(IF(Loan_Not_Paid*Values_Entered,Ending_Balance,""), "")</f>
        <v/>
      </c>
    </row>
    <row r="168" spans="2:8" x14ac:dyDescent="0.2">
      <c r="B168" s="35" t="str">
        <f>IFERROR(IF(Loan_Not_Paid*Values_Entered,Payment_Number,""), "")</f>
        <v/>
      </c>
      <c r="C168" s="36" t="str">
        <f>IFERROR(IF(Loan_Not_Paid*Values_Entered,Payment_Date,""), "")</f>
        <v/>
      </c>
      <c r="D168" s="37" t="str">
        <f>IFERROR(IF(Loan_Not_Paid*Values_Entered,Beginning_Balance,""), "")</f>
        <v/>
      </c>
      <c r="E168" s="37" t="str">
        <f>IFERROR(IF(Loan_Not_Paid*Values_Entered,Monthly_Payment,""), "")</f>
        <v/>
      </c>
      <c r="F168" s="37" t="str">
        <f>IFERROR(IF(Loan_Not_Paid*Values_Entered,Principal,""), "")</f>
        <v/>
      </c>
      <c r="G168" s="37" t="str">
        <f>IFERROR(IF(Loan_Not_Paid*Values_Entered,Interest,""), "")</f>
        <v/>
      </c>
      <c r="H168" s="37" t="str">
        <f>IFERROR(IF(Loan_Not_Paid*Values_Entered,Ending_Balance,""), "")</f>
        <v/>
      </c>
    </row>
    <row r="169" spans="2:8" x14ac:dyDescent="0.2">
      <c r="B169" s="35" t="str">
        <f>IFERROR(IF(Loan_Not_Paid*Values_Entered,Payment_Number,""), "")</f>
        <v/>
      </c>
      <c r="C169" s="36" t="str">
        <f>IFERROR(IF(Loan_Not_Paid*Values_Entered,Payment_Date,""), "")</f>
        <v/>
      </c>
      <c r="D169" s="37" t="str">
        <f>IFERROR(IF(Loan_Not_Paid*Values_Entered,Beginning_Balance,""), "")</f>
        <v/>
      </c>
      <c r="E169" s="37" t="str">
        <f>IFERROR(IF(Loan_Not_Paid*Values_Entered,Monthly_Payment,""), "")</f>
        <v/>
      </c>
      <c r="F169" s="37" t="str">
        <f>IFERROR(IF(Loan_Not_Paid*Values_Entered,Principal,""), "")</f>
        <v/>
      </c>
      <c r="G169" s="37" t="str">
        <f>IFERROR(IF(Loan_Not_Paid*Values_Entered,Interest,""), "")</f>
        <v/>
      </c>
      <c r="H169" s="37" t="str">
        <f>IFERROR(IF(Loan_Not_Paid*Values_Entered,Ending_Balance,""), "")</f>
        <v/>
      </c>
    </row>
    <row r="170" spans="2:8" x14ac:dyDescent="0.2">
      <c r="B170" s="35" t="str">
        <f>IFERROR(IF(Loan_Not_Paid*Values_Entered,Payment_Number,""), "")</f>
        <v/>
      </c>
      <c r="C170" s="36" t="str">
        <f>IFERROR(IF(Loan_Not_Paid*Values_Entered,Payment_Date,""), "")</f>
        <v/>
      </c>
      <c r="D170" s="37" t="str">
        <f>IFERROR(IF(Loan_Not_Paid*Values_Entered,Beginning_Balance,""), "")</f>
        <v/>
      </c>
      <c r="E170" s="37" t="str">
        <f>IFERROR(IF(Loan_Not_Paid*Values_Entered,Monthly_Payment,""), "")</f>
        <v/>
      </c>
      <c r="F170" s="37" t="str">
        <f>IFERROR(IF(Loan_Not_Paid*Values_Entered,Principal,""), "")</f>
        <v/>
      </c>
      <c r="G170" s="37" t="str">
        <f>IFERROR(IF(Loan_Not_Paid*Values_Entered,Interest,""), "")</f>
        <v/>
      </c>
      <c r="H170" s="37" t="str">
        <f>IFERROR(IF(Loan_Not_Paid*Values_Entered,Ending_Balance,""), "")</f>
        <v/>
      </c>
    </row>
    <row r="171" spans="2:8" x14ac:dyDescent="0.2">
      <c r="B171" s="35" t="str">
        <f>IFERROR(IF(Loan_Not_Paid*Values_Entered,Payment_Number,""), "")</f>
        <v/>
      </c>
      <c r="C171" s="36" t="str">
        <f>IFERROR(IF(Loan_Not_Paid*Values_Entered,Payment_Date,""), "")</f>
        <v/>
      </c>
      <c r="D171" s="37" t="str">
        <f>IFERROR(IF(Loan_Not_Paid*Values_Entered,Beginning_Balance,""), "")</f>
        <v/>
      </c>
      <c r="E171" s="37" t="str">
        <f>IFERROR(IF(Loan_Not_Paid*Values_Entered,Monthly_Payment,""), "")</f>
        <v/>
      </c>
      <c r="F171" s="37" t="str">
        <f>IFERROR(IF(Loan_Not_Paid*Values_Entered,Principal,""), "")</f>
        <v/>
      </c>
      <c r="G171" s="37" t="str">
        <f>IFERROR(IF(Loan_Not_Paid*Values_Entered,Interest,""), "")</f>
        <v/>
      </c>
      <c r="H171" s="37" t="str">
        <f>IFERROR(IF(Loan_Not_Paid*Values_Entered,Ending_Balance,""), "")</f>
        <v/>
      </c>
    </row>
    <row r="172" spans="2:8" x14ac:dyDescent="0.2">
      <c r="B172" s="35" t="str">
        <f>IFERROR(IF(Loan_Not_Paid*Values_Entered,Payment_Number,""), "")</f>
        <v/>
      </c>
      <c r="C172" s="36" t="str">
        <f>IFERROR(IF(Loan_Not_Paid*Values_Entered,Payment_Date,""), "")</f>
        <v/>
      </c>
      <c r="D172" s="37" t="str">
        <f>IFERROR(IF(Loan_Not_Paid*Values_Entered,Beginning_Balance,""), "")</f>
        <v/>
      </c>
      <c r="E172" s="37" t="str">
        <f>IFERROR(IF(Loan_Not_Paid*Values_Entered,Monthly_Payment,""), "")</f>
        <v/>
      </c>
      <c r="F172" s="37" t="str">
        <f>IFERROR(IF(Loan_Not_Paid*Values_Entered,Principal,""), "")</f>
        <v/>
      </c>
      <c r="G172" s="37" t="str">
        <f>IFERROR(IF(Loan_Not_Paid*Values_Entered,Interest,""), "")</f>
        <v/>
      </c>
      <c r="H172" s="37" t="str">
        <f>IFERROR(IF(Loan_Not_Paid*Values_Entered,Ending_Balance,""), "")</f>
        <v/>
      </c>
    </row>
    <row r="173" spans="2:8" x14ac:dyDescent="0.2">
      <c r="B173" s="35" t="str">
        <f>IFERROR(IF(Loan_Not_Paid*Values_Entered,Payment_Number,""), "")</f>
        <v/>
      </c>
      <c r="C173" s="36" t="str">
        <f>IFERROR(IF(Loan_Not_Paid*Values_Entered,Payment_Date,""), "")</f>
        <v/>
      </c>
      <c r="D173" s="37" t="str">
        <f>IFERROR(IF(Loan_Not_Paid*Values_Entered,Beginning_Balance,""), "")</f>
        <v/>
      </c>
      <c r="E173" s="37" t="str">
        <f>IFERROR(IF(Loan_Not_Paid*Values_Entered,Monthly_Payment,""), "")</f>
        <v/>
      </c>
      <c r="F173" s="37" t="str">
        <f>IFERROR(IF(Loan_Not_Paid*Values_Entered,Principal,""), "")</f>
        <v/>
      </c>
      <c r="G173" s="37" t="str">
        <f>IFERROR(IF(Loan_Not_Paid*Values_Entered,Interest,""), "")</f>
        <v/>
      </c>
      <c r="H173" s="37" t="str">
        <f>IFERROR(IF(Loan_Not_Paid*Values_Entered,Ending_Balance,""), "")</f>
        <v/>
      </c>
    </row>
    <row r="174" spans="2:8" x14ac:dyDescent="0.2">
      <c r="B174" s="35" t="str">
        <f>IFERROR(IF(Loan_Not_Paid*Values_Entered,Payment_Number,""), "")</f>
        <v/>
      </c>
      <c r="C174" s="36" t="str">
        <f>IFERROR(IF(Loan_Not_Paid*Values_Entered,Payment_Date,""), "")</f>
        <v/>
      </c>
      <c r="D174" s="37" t="str">
        <f>IFERROR(IF(Loan_Not_Paid*Values_Entered,Beginning_Balance,""), "")</f>
        <v/>
      </c>
      <c r="E174" s="37" t="str">
        <f>IFERROR(IF(Loan_Not_Paid*Values_Entered,Monthly_Payment,""), "")</f>
        <v/>
      </c>
      <c r="F174" s="37" t="str">
        <f>IFERROR(IF(Loan_Not_Paid*Values_Entered,Principal,""), "")</f>
        <v/>
      </c>
      <c r="G174" s="37" t="str">
        <f>IFERROR(IF(Loan_Not_Paid*Values_Entered,Interest,""), "")</f>
        <v/>
      </c>
      <c r="H174" s="37" t="str">
        <f>IFERROR(IF(Loan_Not_Paid*Values_Entered,Ending_Balance,""), "")</f>
        <v/>
      </c>
    </row>
    <row r="175" spans="2:8" x14ac:dyDescent="0.2">
      <c r="B175" s="35" t="str">
        <f>IFERROR(IF(Loan_Not_Paid*Values_Entered,Payment_Number,""), "")</f>
        <v/>
      </c>
      <c r="C175" s="36" t="str">
        <f>IFERROR(IF(Loan_Not_Paid*Values_Entered,Payment_Date,""), "")</f>
        <v/>
      </c>
      <c r="D175" s="37" t="str">
        <f>IFERROR(IF(Loan_Not_Paid*Values_Entered,Beginning_Balance,""), "")</f>
        <v/>
      </c>
      <c r="E175" s="37" t="str">
        <f>IFERROR(IF(Loan_Not_Paid*Values_Entered,Monthly_Payment,""), "")</f>
        <v/>
      </c>
      <c r="F175" s="37" t="str">
        <f>IFERROR(IF(Loan_Not_Paid*Values_Entered,Principal,""), "")</f>
        <v/>
      </c>
      <c r="G175" s="37" t="str">
        <f>IFERROR(IF(Loan_Not_Paid*Values_Entered,Interest,""), "")</f>
        <v/>
      </c>
      <c r="H175" s="37" t="str">
        <f>IFERROR(IF(Loan_Not_Paid*Values_Entered,Ending_Balance,""), "")</f>
        <v/>
      </c>
    </row>
    <row r="176" spans="2:8" x14ac:dyDescent="0.2">
      <c r="B176" s="35" t="str">
        <f>IFERROR(IF(Loan_Not_Paid*Values_Entered,Payment_Number,""), "")</f>
        <v/>
      </c>
      <c r="C176" s="36" t="str">
        <f>IFERROR(IF(Loan_Not_Paid*Values_Entered,Payment_Date,""), "")</f>
        <v/>
      </c>
      <c r="D176" s="37" t="str">
        <f>IFERROR(IF(Loan_Not_Paid*Values_Entered,Beginning_Balance,""), "")</f>
        <v/>
      </c>
      <c r="E176" s="37" t="str">
        <f>IFERROR(IF(Loan_Not_Paid*Values_Entered,Monthly_Payment,""), "")</f>
        <v/>
      </c>
      <c r="F176" s="37" t="str">
        <f>IFERROR(IF(Loan_Not_Paid*Values_Entered,Principal,""), "")</f>
        <v/>
      </c>
      <c r="G176" s="37" t="str">
        <f>IFERROR(IF(Loan_Not_Paid*Values_Entered,Interest,""), "")</f>
        <v/>
      </c>
      <c r="H176" s="37" t="str">
        <f>IFERROR(IF(Loan_Not_Paid*Values_Entered,Ending_Balance,""), "")</f>
        <v/>
      </c>
    </row>
    <row r="177" spans="2:8" x14ac:dyDescent="0.2">
      <c r="B177" s="35" t="str">
        <f>IFERROR(IF(Loan_Not_Paid*Values_Entered,Payment_Number,""), "")</f>
        <v/>
      </c>
      <c r="C177" s="36" t="str">
        <f>IFERROR(IF(Loan_Not_Paid*Values_Entered,Payment_Date,""), "")</f>
        <v/>
      </c>
      <c r="D177" s="37" t="str">
        <f>IFERROR(IF(Loan_Not_Paid*Values_Entered,Beginning_Balance,""), "")</f>
        <v/>
      </c>
      <c r="E177" s="37" t="str">
        <f>IFERROR(IF(Loan_Not_Paid*Values_Entered,Monthly_Payment,""), "")</f>
        <v/>
      </c>
      <c r="F177" s="37" t="str">
        <f>IFERROR(IF(Loan_Not_Paid*Values_Entered,Principal,""), "")</f>
        <v/>
      </c>
      <c r="G177" s="37" t="str">
        <f>IFERROR(IF(Loan_Not_Paid*Values_Entered,Interest,""), "")</f>
        <v/>
      </c>
      <c r="H177" s="37" t="str">
        <f>IFERROR(IF(Loan_Not_Paid*Values_Entered,Ending_Balance,""), "")</f>
        <v/>
      </c>
    </row>
    <row r="178" spans="2:8" x14ac:dyDescent="0.2">
      <c r="B178" s="35" t="str">
        <f>IFERROR(IF(Loan_Not_Paid*Values_Entered,Payment_Number,""), "")</f>
        <v/>
      </c>
      <c r="C178" s="36" t="str">
        <f>IFERROR(IF(Loan_Not_Paid*Values_Entered,Payment_Date,""), "")</f>
        <v/>
      </c>
      <c r="D178" s="37" t="str">
        <f>IFERROR(IF(Loan_Not_Paid*Values_Entered,Beginning_Balance,""), "")</f>
        <v/>
      </c>
      <c r="E178" s="37" t="str">
        <f>IFERROR(IF(Loan_Not_Paid*Values_Entered,Monthly_Payment,""), "")</f>
        <v/>
      </c>
      <c r="F178" s="37" t="str">
        <f>IFERROR(IF(Loan_Not_Paid*Values_Entered,Principal,""), "")</f>
        <v/>
      </c>
      <c r="G178" s="37" t="str">
        <f>IFERROR(IF(Loan_Not_Paid*Values_Entered,Interest,""), "")</f>
        <v/>
      </c>
      <c r="H178" s="37" t="str">
        <f>IFERROR(IF(Loan_Not_Paid*Values_Entered,Ending_Balance,""), "")</f>
        <v/>
      </c>
    </row>
    <row r="179" spans="2:8" x14ac:dyDescent="0.2">
      <c r="B179" s="35" t="str">
        <f>IFERROR(IF(Loan_Not_Paid*Values_Entered,Payment_Number,""), "")</f>
        <v/>
      </c>
      <c r="C179" s="36" t="str">
        <f>IFERROR(IF(Loan_Not_Paid*Values_Entered,Payment_Date,""), "")</f>
        <v/>
      </c>
      <c r="D179" s="37" t="str">
        <f>IFERROR(IF(Loan_Not_Paid*Values_Entered,Beginning_Balance,""), "")</f>
        <v/>
      </c>
      <c r="E179" s="37" t="str">
        <f>IFERROR(IF(Loan_Not_Paid*Values_Entered,Monthly_Payment,""), "")</f>
        <v/>
      </c>
      <c r="F179" s="37" t="str">
        <f>IFERROR(IF(Loan_Not_Paid*Values_Entered,Principal,""), "")</f>
        <v/>
      </c>
      <c r="G179" s="37" t="str">
        <f>IFERROR(IF(Loan_Not_Paid*Values_Entered,Interest,""), "")</f>
        <v/>
      </c>
      <c r="H179" s="37" t="str">
        <f>IFERROR(IF(Loan_Not_Paid*Values_Entered,Ending_Balance,""), "")</f>
        <v/>
      </c>
    </row>
    <row r="180" spans="2:8" x14ac:dyDescent="0.2">
      <c r="B180" s="35" t="str">
        <f>IFERROR(IF(Loan_Not_Paid*Values_Entered,Payment_Number,""), "")</f>
        <v/>
      </c>
      <c r="C180" s="36" t="str">
        <f>IFERROR(IF(Loan_Not_Paid*Values_Entered,Payment_Date,""), "")</f>
        <v/>
      </c>
      <c r="D180" s="37" t="str">
        <f>IFERROR(IF(Loan_Not_Paid*Values_Entered,Beginning_Balance,""), "")</f>
        <v/>
      </c>
      <c r="E180" s="37" t="str">
        <f>IFERROR(IF(Loan_Not_Paid*Values_Entered,Monthly_Payment,""), "")</f>
        <v/>
      </c>
      <c r="F180" s="37" t="str">
        <f>IFERROR(IF(Loan_Not_Paid*Values_Entered,Principal,""), "")</f>
        <v/>
      </c>
      <c r="G180" s="37" t="str">
        <f>IFERROR(IF(Loan_Not_Paid*Values_Entered,Interest,""), "")</f>
        <v/>
      </c>
      <c r="H180" s="37" t="str">
        <f>IFERROR(IF(Loan_Not_Paid*Values_Entered,Ending_Balance,""), "")</f>
        <v/>
      </c>
    </row>
    <row r="181" spans="2:8" x14ac:dyDescent="0.2">
      <c r="B181" s="35" t="str">
        <f>IFERROR(IF(Loan_Not_Paid*Values_Entered,Payment_Number,""), "")</f>
        <v/>
      </c>
      <c r="C181" s="36" t="str">
        <f>IFERROR(IF(Loan_Not_Paid*Values_Entered,Payment_Date,""), "")</f>
        <v/>
      </c>
      <c r="D181" s="37" t="str">
        <f>IFERROR(IF(Loan_Not_Paid*Values_Entered,Beginning_Balance,""), "")</f>
        <v/>
      </c>
      <c r="E181" s="37" t="str">
        <f>IFERROR(IF(Loan_Not_Paid*Values_Entered,Monthly_Payment,""), "")</f>
        <v/>
      </c>
      <c r="F181" s="37" t="str">
        <f>IFERROR(IF(Loan_Not_Paid*Values_Entered,Principal,""), "")</f>
        <v/>
      </c>
      <c r="G181" s="37" t="str">
        <f>IFERROR(IF(Loan_Not_Paid*Values_Entered,Interest,""), "")</f>
        <v/>
      </c>
      <c r="H181" s="37" t="str">
        <f>IFERROR(IF(Loan_Not_Paid*Values_Entered,Ending_Balance,""), "")</f>
        <v/>
      </c>
    </row>
    <row r="182" spans="2:8" x14ac:dyDescent="0.2">
      <c r="B182" s="35" t="str">
        <f>IFERROR(IF(Loan_Not_Paid*Values_Entered,Payment_Number,""), "")</f>
        <v/>
      </c>
      <c r="C182" s="36" t="str">
        <f>IFERROR(IF(Loan_Not_Paid*Values_Entered,Payment_Date,""), "")</f>
        <v/>
      </c>
      <c r="D182" s="37" t="str">
        <f>IFERROR(IF(Loan_Not_Paid*Values_Entered,Beginning_Balance,""), "")</f>
        <v/>
      </c>
      <c r="E182" s="37" t="str">
        <f>IFERROR(IF(Loan_Not_Paid*Values_Entered,Monthly_Payment,""), "")</f>
        <v/>
      </c>
      <c r="F182" s="37" t="str">
        <f>IFERROR(IF(Loan_Not_Paid*Values_Entered,Principal,""), "")</f>
        <v/>
      </c>
      <c r="G182" s="37" t="str">
        <f>IFERROR(IF(Loan_Not_Paid*Values_Entered,Interest,""), "")</f>
        <v/>
      </c>
      <c r="H182" s="37" t="str">
        <f>IFERROR(IF(Loan_Not_Paid*Values_Entered,Ending_Balance,""), "")</f>
        <v/>
      </c>
    </row>
    <row r="183" spans="2:8" x14ac:dyDescent="0.2">
      <c r="B183" s="35" t="str">
        <f>IFERROR(IF(Loan_Not_Paid*Values_Entered,Payment_Number,""), "")</f>
        <v/>
      </c>
      <c r="C183" s="36" t="str">
        <f>IFERROR(IF(Loan_Not_Paid*Values_Entered,Payment_Date,""), "")</f>
        <v/>
      </c>
      <c r="D183" s="37" t="str">
        <f>IFERROR(IF(Loan_Not_Paid*Values_Entered,Beginning_Balance,""), "")</f>
        <v/>
      </c>
      <c r="E183" s="37" t="str">
        <f>IFERROR(IF(Loan_Not_Paid*Values_Entered,Monthly_Payment,""), "")</f>
        <v/>
      </c>
      <c r="F183" s="37" t="str">
        <f>IFERROR(IF(Loan_Not_Paid*Values_Entered,Principal,""), "")</f>
        <v/>
      </c>
      <c r="G183" s="37" t="str">
        <f>IFERROR(IF(Loan_Not_Paid*Values_Entered,Interest,""), "")</f>
        <v/>
      </c>
      <c r="H183" s="37" t="str">
        <f>IFERROR(IF(Loan_Not_Paid*Values_Entered,Ending_Balance,""), "")</f>
        <v/>
      </c>
    </row>
    <row r="184" spans="2:8" x14ac:dyDescent="0.2">
      <c r="B184" s="35" t="str">
        <f>IFERROR(IF(Loan_Not_Paid*Values_Entered,Payment_Number,""), "")</f>
        <v/>
      </c>
      <c r="C184" s="36" t="str">
        <f>IFERROR(IF(Loan_Not_Paid*Values_Entered,Payment_Date,""), "")</f>
        <v/>
      </c>
      <c r="D184" s="37" t="str">
        <f>IFERROR(IF(Loan_Not_Paid*Values_Entered,Beginning_Balance,""), "")</f>
        <v/>
      </c>
      <c r="E184" s="37" t="str">
        <f>IFERROR(IF(Loan_Not_Paid*Values_Entered,Monthly_Payment,""), "")</f>
        <v/>
      </c>
      <c r="F184" s="37" t="str">
        <f>IFERROR(IF(Loan_Not_Paid*Values_Entered,Principal,""), "")</f>
        <v/>
      </c>
      <c r="G184" s="37" t="str">
        <f>IFERROR(IF(Loan_Not_Paid*Values_Entered,Interest,""), "")</f>
        <v/>
      </c>
      <c r="H184" s="37" t="str">
        <f>IFERROR(IF(Loan_Not_Paid*Values_Entered,Ending_Balance,""), "")</f>
        <v/>
      </c>
    </row>
    <row r="185" spans="2:8" x14ac:dyDescent="0.2">
      <c r="B185" s="35" t="str">
        <f>IFERROR(IF(Loan_Not_Paid*Values_Entered,Payment_Number,""), "")</f>
        <v/>
      </c>
      <c r="C185" s="36" t="str">
        <f>IFERROR(IF(Loan_Not_Paid*Values_Entered,Payment_Date,""), "")</f>
        <v/>
      </c>
      <c r="D185" s="37" t="str">
        <f>IFERROR(IF(Loan_Not_Paid*Values_Entered,Beginning_Balance,""), "")</f>
        <v/>
      </c>
      <c r="E185" s="37" t="str">
        <f>IFERROR(IF(Loan_Not_Paid*Values_Entered,Monthly_Payment,""), "")</f>
        <v/>
      </c>
      <c r="F185" s="37" t="str">
        <f>IFERROR(IF(Loan_Not_Paid*Values_Entered,Principal,""), "")</f>
        <v/>
      </c>
      <c r="G185" s="37" t="str">
        <f>IFERROR(IF(Loan_Not_Paid*Values_Entered,Interest,""), "")</f>
        <v/>
      </c>
      <c r="H185" s="37" t="str">
        <f>IFERROR(IF(Loan_Not_Paid*Values_Entered,Ending_Balance,""), "")</f>
        <v/>
      </c>
    </row>
    <row r="186" spans="2:8" x14ac:dyDescent="0.2">
      <c r="B186" s="35" t="str">
        <f>IFERROR(IF(Loan_Not_Paid*Values_Entered,Payment_Number,""), "")</f>
        <v/>
      </c>
      <c r="C186" s="36" t="str">
        <f>IFERROR(IF(Loan_Not_Paid*Values_Entered,Payment_Date,""), "")</f>
        <v/>
      </c>
      <c r="D186" s="37" t="str">
        <f>IFERROR(IF(Loan_Not_Paid*Values_Entered,Beginning_Balance,""), "")</f>
        <v/>
      </c>
      <c r="E186" s="37" t="str">
        <f>IFERROR(IF(Loan_Not_Paid*Values_Entered,Monthly_Payment,""), "")</f>
        <v/>
      </c>
      <c r="F186" s="37" t="str">
        <f>IFERROR(IF(Loan_Not_Paid*Values_Entered,Principal,""), "")</f>
        <v/>
      </c>
      <c r="G186" s="37" t="str">
        <f>IFERROR(IF(Loan_Not_Paid*Values_Entered,Interest,""), "")</f>
        <v/>
      </c>
      <c r="H186" s="37" t="str">
        <f>IFERROR(IF(Loan_Not_Paid*Values_Entered,Ending_Balance,""), "")</f>
        <v/>
      </c>
    </row>
    <row r="187" spans="2:8" x14ac:dyDescent="0.2">
      <c r="B187" s="35" t="str">
        <f>IFERROR(IF(Loan_Not_Paid*Values_Entered,Payment_Number,""), "")</f>
        <v/>
      </c>
      <c r="C187" s="36" t="str">
        <f>IFERROR(IF(Loan_Not_Paid*Values_Entered,Payment_Date,""), "")</f>
        <v/>
      </c>
      <c r="D187" s="37" t="str">
        <f>IFERROR(IF(Loan_Not_Paid*Values_Entered,Beginning_Balance,""), "")</f>
        <v/>
      </c>
      <c r="E187" s="37" t="str">
        <f>IFERROR(IF(Loan_Not_Paid*Values_Entered,Monthly_Payment,""), "")</f>
        <v/>
      </c>
      <c r="F187" s="37" t="str">
        <f>IFERROR(IF(Loan_Not_Paid*Values_Entered,Principal,""), "")</f>
        <v/>
      </c>
      <c r="G187" s="37" t="str">
        <f>IFERROR(IF(Loan_Not_Paid*Values_Entered,Interest,""), "")</f>
        <v/>
      </c>
      <c r="H187" s="37" t="str">
        <f>IFERROR(IF(Loan_Not_Paid*Values_Entered,Ending_Balance,""), "")</f>
        <v/>
      </c>
    </row>
    <row r="188" spans="2:8" x14ac:dyDescent="0.2">
      <c r="B188" s="35" t="str">
        <f>IFERROR(IF(Loan_Not_Paid*Values_Entered,Payment_Number,""), "")</f>
        <v/>
      </c>
      <c r="C188" s="36" t="str">
        <f>IFERROR(IF(Loan_Not_Paid*Values_Entered,Payment_Date,""), "")</f>
        <v/>
      </c>
      <c r="D188" s="37" t="str">
        <f>IFERROR(IF(Loan_Not_Paid*Values_Entered,Beginning_Balance,""), "")</f>
        <v/>
      </c>
      <c r="E188" s="37" t="str">
        <f>IFERROR(IF(Loan_Not_Paid*Values_Entered,Monthly_Payment,""), "")</f>
        <v/>
      </c>
      <c r="F188" s="37" t="str">
        <f>IFERROR(IF(Loan_Not_Paid*Values_Entered,Principal,""), "")</f>
        <v/>
      </c>
      <c r="G188" s="37" t="str">
        <f>IFERROR(IF(Loan_Not_Paid*Values_Entered,Interest,""), "")</f>
        <v/>
      </c>
      <c r="H188" s="37" t="str">
        <f>IFERROR(IF(Loan_Not_Paid*Values_Entered,Ending_Balance,""), "")</f>
        <v/>
      </c>
    </row>
    <row r="189" spans="2:8" x14ac:dyDescent="0.2">
      <c r="B189" s="35" t="str">
        <f>IFERROR(IF(Loan_Not_Paid*Values_Entered,Payment_Number,""), "")</f>
        <v/>
      </c>
      <c r="C189" s="36" t="str">
        <f>IFERROR(IF(Loan_Not_Paid*Values_Entered,Payment_Date,""), "")</f>
        <v/>
      </c>
      <c r="D189" s="37" t="str">
        <f>IFERROR(IF(Loan_Not_Paid*Values_Entered,Beginning_Balance,""), "")</f>
        <v/>
      </c>
      <c r="E189" s="37" t="str">
        <f>IFERROR(IF(Loan_Not_Paid*Values_Entered,Monthly_Payment,""), "")</f>
        <v/>
      </c>
      <c r="F189" s="37" t="str">
        <f>IFERROR(IF(Loan_Not_Paid*Values_Entered,Principal,""), "")</f>
        <v/>
      </c>
      <c r="G189" s="37" t="str">
        <f>IFERROR(IF(Loan_Not_Paid*Values_Entered,Interest,""), "")</f>
        <v/>
      </c>
      <c r="H189" s="37" t="str">
        <f>IFERROR(IF(Loan_Not_Paid*Values_Entered,Ending_Balance,""), "")</f>
        <v/>
      </c>
    </row>
    <row r="190" spans="2:8" x14ac:dyDescent="0.2">
      <c r="B190" s="35" t="str">
        <f>IFERROR(IF(Loan_Not_Paid*Values_Entered,Payment_Number,""), "")</f>
        <v/>
      </c>
      <c r="C190" s="36" t="str">
        <f>IFERROR(IF(Loan_Not_Paid*Values_Entered,Payment_Date,""), "")</f>
        <v/>
      </c>
      <c r="D190" s="37" t="str">
        <f>IFERROR(IF(Loan_Not_Paid*Values_Entered,Beginning_Balance,""), "")</f>
        <v/>
      </c>
      <c r="E190" s="37" t="str">
        <f>IFERROR(IF(Loan_Not_Paid*Values_Entered,Monthly_Payment,""), "")</f>
        <v/>
      </c>
      <c r="F190" s="37" t="str">
        <f>IFERROR(IF(Loan_Not_Paid*Values_Entered,Principal,""), "")</f>
        <v/>
      </c>
      <c r="G190" s="37" t="str">
        <f>IFERROR(IF(Loan_Not_Paid*Values_Entered,Interest,""), "")</f>
        <v/>
      </c>
      <c r="H190" s="37" t="str">
        <f>IFERROR(IF(Loan_Not_Paid*Values_Entered,Ending_Balance,""), "")</f>
        <v/>
      </c>
    </row>
    <row r="191" spans="2:8" x14ac:dyDescent="0.2">
      <c r="B191" s="35" t="str">
        <f>IFERROR(IF(Loan_Not_Paid*Values_Entered,Payment_Number,""), "")</f>
        <v/>
      </c>
      <c r="C191" s="36" t="str">
        <f>IFERROR(IF(Loan_Not_Paid*Values_Entered,Payment_Date,""), "")</f>
        <v/>
      </c>
      <c r="D191" s="37" t="str">
        <f>IFERROR(IF(Loan_Not_Paid*Values_Entered,Beginning_Balance,""), "")</f>
        <v/>
      </c>
      <c r="E191" s="37" t="str">
        <f>IFERROR(IF(Loan_Not_Paid*Values_Entered,Monthly_Payment,""), "")</f>
        <v/>
      </c>
      <c r="F191" s="37" t="str">
        <f>IFERROR(IF(Loan_Not_Paid*Values_Entered,Principal,""), "")</f>
        <v/>
      </c>
      <c r="G191" s="37" t="str">
        <f>IFERROR(IF(Loan_Not_Paid*Values_Entered,Interest,""), "")</f>
        <v/>
      </c>
      <c r="H191" s="37" t="str">
        <f>IFERROR(IF(Loan_Not_Paid*Values_Entered,Ending_Balance,""), "")</f>
        <v/>
      </c>
    </row>
    <row r="192" spans="2:8" x14ac:dyDescent="0.2">
      <c r="B192" s="35" t="str">
        <f>IFERROR(IF(Loan_Not_Paid*Values_Entered,Payment_Number,""), "")</f>
        <v/>
      </c>
      <c r="C192" s="36" t="str">
        <f>IFERROR(IF(Loan_Not_Paid*Values_Entered,Payment_Date,""), "")</f>
        <v/>
      </c>
      <c r="D192" s="37" t="str">
        <f>IFERROR(IF(Loan_Not_Paid*Values_Entered,Beginning_Balance,""), "")</f>
        <v/>
      </c>
      <c r="E192" s="37" t="str">
        <f>IFERROR(IF(Loan_Not_Paid*Values_Entered,Monthly_Payment,""), "")</f>
        <v/>
      </c>
      <c r="F192" s="37" t="str">
        <f>IFERROR(IF(Loan_Not_Paid*Values_Entered,Principal,""), "")</f>
        <v/>
      </c>
      <c r="G192" s="37" t="str">
        <f>IFERROR(IF(Loan_Not_Paid*Values_Entered,Interest,""), "")</f>
        <v/>
      </c>
      <c r="H192" s="37" t="str">
        <f>IFERROR(IF(Loan_Not_Paid*Values_Entered,Ending_Balance,""), "")</f>
        <v/>
      </c>
    </row>
    <row r="193" spans="2:8" x14ac:dyDescent="0.2">
      <c r="B193" s="35" t="str">
        <f>IFERROR(IF(Loan_Not_Paid*Values_Entered,Payment_Number,""), "")</f>
        <v/>
      </c>
      <c r="C193" s="36" t="str">
        <f>IFERROR(IF(Loan_Not_Paid*Values_Entered,Payment_Date,""), "")</f>
        <v/>
      </c>
      <c r="D193" s="37" t="str">
        <f>IFERROR(IF(Loan_Not_Paid*Values_Entered,Beginning_Balance,""), "")</f>
        <v/>
      </c>
      <c r="E193" s="37" t="str">
        <f>IFERROR(IF(Loan_Not_Paid*Values_Entered,Monthly_Payment,""), "")</f>
        <v/>
      </c>
      <c r="F193" s="37" t="str">
        <f>IFERROR(IF(Loan_Not_Paid*Values_Entered,Principal,""), "")</f>
        <v/>
      </c>
      <c r="G193" s="37" t="str">
        <f>IFERROR(IF(Loan_Not_Paid*Values_Entered,Interest,""), "")</f>
        <v/>
      </c>
      <c r="H193" s="37" t="str">
        <f>IFERROR(IF(Loan_Not_Paid*Values_Entered,Ending_Balance,""), "")</f>
        <v/>
      </c>
    </row>
    <row r="194" spans="2:8" x14ac:dyDescent="0.2">
      <c r="B194" s="35" t="str">
        <f>IFERROR(IF(Loan_Not_Paid*Values_Entered,Payment_Number,""), "")</f>
        <v/>
      </c>
      <c r="C194" s="36" t="str">
        <f>IFERROR(IF(Loan_Not_Paid*Values_Entered,Payment_Date,""), "")</f>
        <v/>
      </c>
      <c r="D194" s="37" t="str">
        <f>IFERROR(IF(Loan_Not_Paid*Values_Entered,Beginning_Balance,""), "")</f>
        <v/>
      </c>
      <c r="E194" s="37" t="str">
        <f>IFERROR(IF(Loan_Not_Paid*Values_Entered,Monthly_Payment,""), "")</f>
        <v/>
      </c>
      <c r="F194" s="37" t="str">
        <f>IFERROR(IF(Loan_Not_Paid*Values_Entered,Principal,""), "")</f>
        <v/>
      </c>
      <c r="G194" s="37" t="str">
        <f>IFERROR(IF(Loan_Not_Paid*Values_Entered,Interest,""), "")</f>
        <v/>
      </c>
      <c r="H194" s="37" t="str">
        <f>IFERROR(IF(Loan_Not_Paid*Values_Entered,Ending_Balance,""), "")</f>
        <v/>
      </c>
    </row>
    <row r="195" spans="2:8" x14ac:dyDescent="0.2">
      <c r="B195" s="35" t="str">
        <f>IFERROR(IF(Loan_Not_Paid*Values_Entered,Payment_Number,""), "")</f>
        <v/>
      </c>
      <c r="C195" s="36" t="str">
        <f>IFERROR(IF(Loan_Not_Paid*Values_Entered,Payment_Date,""), "")</f>
        <v/>
      </c>
      <c r="D195" s="37" t="str">
        <f>IFERROR(IF(Loan_Not_Paid*Values_Entered,Beginning_Balance,""), "")</f>
        <v/>
      </c>
      <c r="E195" s="37" t="str">
        <f>IFERROR(IF(Loan_Not_Paid*Values_Entered,Monthly_Payment,""), "")</f>
        <v/>
      </c>
      <c r="F195" s="37" t="str">
        <f>IFERROR(IF(Loan_Not_Paid*Values_Entered,Principal,""), "")</f>
        <v/>
      </c>
      <c r="G195" s="37" t="str">
        <f>IFERROR(IF(Loan_Not_Paid*Values_Entered,Interest,""), "")</f>
        <v/>
      </c>
      <c r="H195" s="37" t="str">
        <f>IFERROR(IF(Loan_Not_Paid*Values_Entered,Ending_Balance,""), "")</f>
        <v/>
      </c>
    </row>
    <row r="196" spans="2:8" x14ac:dyDescent="0.2">
      <c r="B196" s="35" t="str">
        <f>IFERROR(IF(Loan_Not_Paid*Values_Entered,Payment_Number,""), "")</f>
        <v/>
      </c>
      <c r="C196" s="36" t="str">
        <f>IFERROR(IF(Loan_Not_Paid*Values_Entered,Payment_Date,""), "")</f>
        <v/>
      </c>
      <c r="D196" s="37" t="str">
        <f>IFERROR(IF(Loan_Not_Paid*Values_Entered,Beginning_Balance,""), "")</f>
        <v/>
      </c>
      <c r="E196" s="37" t="str">
        <f>IFERROR(IF(Loan_Not_Paid*Values_Entered,Monthly_Payment,""), "")</f>
        <v/>
      </c>
      <c r="F196" s="37" t="str">
        <f>IFERROR(IF(Loan_Not_Paid*Values_Entered,Principal,""), "")</f>
        <v/>
      </c>
      <c r="G196" s="37" t="str">
        <f>IFERROR(IF(Loan_Not_Paid*Values_Entered,Interest,""), "")</f>
        <v/>
      </c>
      <c r="H196" s="37" t="str">
        <f>IFERROR(IF(Loan_Not_Paid*Values_Entered,Ending_Balance,""), "")</f>
        <v/>
      </c>
    </row>
    <row r="197" spans="2:8" x14ac:dyDescent="0.2">
      <c r="B197" s="35" t="str">
        <f>IFERROR(IF(Loan_Not_Paid*Values_Entered,Payment_Number,""), "")</f>
        <v/>
      </c>
      <c r="C197" s="36" t="str">
        <f>IFERROR(IF(Loan_Not_Paid*Values_Entered,Payment_Date,""), "")</f>
        <v/>
      </c>
      <c r="D197" s="37" t="str">
        <f>IFERROR(IF(Loan_Not_Paid*Values_Entered,Beginning_Balance,""), "")</f>
        <v/>
      </c>
      <c r="E197" s="37" t="str">
        <f>IFERROR(IF(Loan_Not_Paid*Values_Entered,Monthly_Payment,""), "")</f>
        <v/>
      </c>
      <c r="F197" s="37" t="str">
        <f>IFERROR(IF(Loan_Not_Paid*Values_Entered,Principal,""), "")</f>
        <v/>
      </c>
      <c r="G197" s="37" t="str">
        <f>IFERROR(IF(Loan_Not_Paid*Values_Entered,Interest,""), "")</f>
        <v/>
      </c>
      <c r="H197" s="37" t="str">
        <f>IFERROR(IF(Loan_Not_Paid*Values_Entered,Ending_Balance,""), "")</f>
        <v/>
      </c>
    </row>
    <row r="198" spans="2:8" x14ac:dyDescent="0.2">
      <c r="B198" s="35" t="str">
        <f>IFERROR(IF(Loan_Not_Paid*Values_Entered,Payment_Number,""), "")</f>
        <v/>
      </c>
      <c r="C198" s="36" t="str">
        <f>IFERROR(IF(Loan_Not_Paid*Values_Entered,Payment_Date,""), "")</f>
        <v/>
      </c>
      <c r="D198" s="37" t="str">
        <f>IFERROR(IF(Loan_Not_Paid*Values_Entered,Beginning_Balance,""), "")</f>
        <v/>
      </c>
      <c r="E198" s="37" t="str">
        <f>IFERROR(IF(Loan_Not_Paid*Values_Entered,Monthly_Payment,""), "")</f>
        <v/>
      </c>
      <c r="F198" s="37" t="str">
        <f>IFERROR(IF(Loan_Not_Paid*Values_Entered,Principal,""), "")</f>
        <v/>
      </c>
      <c r="G198" s="37" t="str">
        <f>IFERROR(IF(Loan_Not_Paid*Values_Entered,Interest,""), "")</f>
        <v/>
      </c>
      <c r="H198" s="37" t="str">
        <f>IFERROR(IF(Loan_Not_Paid*Values_Entered,Ending_Balance,""), "")</f>
        <v/>
      </c>
    </row>
    <row r="199" spans="2:8" x14ac:dyDescent="0.2">
      <c r="B199" s="35" t="str">
        <f>IFERROR(IF(Loan_Not_Paid*Values_Entered,Payment_Number,""), "")</f>
        <v/>
      </c>
      <c r="C199" s="36" t="str">
        <f>IFERROR(IF(Loan_Not_Paid*Values_Entered,Payment_Date,""), "")</f>
        <v/>
      </c>
      <c r="D199" s="37" t="str">
        <f>IFERROR(IF(Loan_Not_Paid*Values_Entered,Beginning_Balance,""), "")</f>
        <v/>
      </c>
      <c r="E199" s="37" t="str">
        <f>IFERROR(IF(Loan_Not_Paid*Values_Entered,Monthly_Payment,""), "")</f>
        <v/>
      </c>
      <c r="F199" s="37" t="str">
        <f>IFERROR(IF(Loan_Not_Paid*Values_Entered,Principal,""), "")</f>
        <v/>
      </c>
      <c r="G199" s="37" t="str">
        <f>IFERROR(IF(Loan_Not_Paid*Values_Entered,Interest,""), "")</f>
        <v/>
      </c>
      <c r="H199" s="37" t="str">
        <f>IFERROR(IF(Loan_Not_Paid*Values_Entered,Ending_Balance,""), "")</f>
        <v/>
      </c>
    </row>
    <row r="200" spans="2:8" x14ac:dyDescent="0.2">
      <c r="B200" s="35" t="str">
        <f>IFERROR(IF(Loan_Not_Paid*Values_Entered,Payment_Number,""), "")</f>
        <v/>
      </c>
      <c r="C200" s="36" t="str">
        <f>IFERROR(IF(Loan_Not_Paid*Values_Entered,Payment_Date,""), "")</f>
        <v/>
      </c>
      <c r="D200" s="37" t="str">
        <f>IFERROR(IF(Loan_Not_Paid*Values_Entered,Beginning_Balance,""), "")</f>
        <v/>
      </c>
      <c r="E200" s="37" t="str">
        <f>IFERROR(IF(Loan_Not_Paid*Values_Entered,Monthly_Payment,""), "")</f>
        <v/>
      </c>
      <c r="F200" s="37" t="str">
        <f>IFERROR(IF(Loan_Not_Paid*Values_Entered,Principal,""), "")</f>
        <v/>
      </c>
      <c r="G200" s="37" t="str">
        <f>IFERROR(IF(Loan_Not_Paid*Values_Entered,Interest,""), "")</f>
        <v/>
      </c>
      <c r="H200" s="37" t="str">
        <f>IFERROR(IF(Loan_Not_Paid*Values_Entered,Ending_Balance,""), "")</f>
        <v/>
      </c>
    </row>
    <row r="201" spans="2:8" x14ac:dyDescent="0.2">
      <c r="B201" s="35" t="str">
        <f>IFERROR(IF(Loan_Not_Paid*Values_Entered,Payment_Number,""), "")</f>
        <v/>
      </c>
      <c r="C201" s="36" t="str">
        <f>IFERROR(IF(Loan_Not_Paid*Values_Entered,Payment_Date,""), "")</f>
        <v/>
      </c>
      <c r="D201" s="37" t="str">
        <f>IFERROR(IF(Loan_Not_Paid*Values_Entered,Beginning_Balance,""), "")</f>
        <v/>
      </c>
      <c r="E201" s="37" t="str">
        <f>IFERROR(IF(Loan_Not_Paid*Values_Entered,Monthly_Payment,""), "")</f>
        <v/>
      </c>
      <c r="F201" s="37" t="str">
        <f>IFERROR(IF(Loan_Not_Paid*Values_Entered,Principal,""), "")</f>
        <v/>
      </c>
      <c r="G201" s="37" t="str">
        <f>IFERROR(IF(Loan_Not_Paid*Values_Entered,Interest,""), "")</f>
        <v/>
      </c>
      <c r="H201" s="37" t="str">
        <f>IFERROR(IF(Loan_Not_Paid*Values_Entered,Ending_Balance,""), "")</f>
        <v/>
      </c>
    </row>
    <row r="202" spans="2:8" x14ac:dyDescent="0.2">
      <c r="B202" s="35" t="str">
        <f>IFERROR(IF(Loan_Not_Paid*Values_Entered,Payment_Number,""), "")</f>
        <v/>
      </c>
      <c r="C202" s="36" t="str">
        <f>IFERROR(IF(Loan_Not_Paid*Values_Entered,Payment_Date,""), "")</f>
        <v/>
      </c>
      <c r="D202" s="37" t="str">
        <f>IFERROR(IF(Loan_Not_Paid*Values_Entered,Beginning_Balance,""), "")</f>
        <v/>
      </c>
      <c r="E202" s="37" t="str">
        <f>IFERROR(IF(Loan_Not_Paid*Values_Entered,Monthly_Payment,""), "")</f>
        <v/>
      </c>
      <c r="F202" s="37" t="str">
        <f>IFERROR(IF(Loan_Not_Paid*Values_Entered,Principal,""), "")</f>
        <v/>
      </c>
      <c r="G202" s="37" t="str">
        <f>IFERROR(IF(Loan_Not_Paid*Values_Entered,Interest,""), "")</f>
        <v/>
      </c>
      <c r="H202" s="37" t="str">
        <f>IFERROR(IF(Loan_Not_Paid*Values_Entered,Ending_Balance,""), "")</f>
        <v/>
      </c>
    </row>
    <row r="203" spans="2:8" x14ac:dyDescent="0.2">
      <c r="B203" s="35" t="str">
        <f>IFERROR(IF(Loan_Not_Paid*Values_Entered,Payment_Number,""), "")</f>
        <v/>
      </c>
      <c r="C203" s="36" t="str">
        <f>IFERROR(IF(Loan_Not_Paid*Values_Entered,Payment_Date,""), "")</f>
        <v/>
      </c>
      <c r="D203" s="37" t="str">
        <f>IFERROR(IF(Loan_Not_Paid*Values_Entered,Beginning_Balance,""), "")</f>
        <v/>
      </c>
      <c r="E203" s="37" t="str">
        <f>IFERROR(IF(Loan_Not_Paid*Values_Entered,Monthly_Payment,""), "")</f>
        <v/>
      </c>
      <c r="F203" s="37" t="str">
        <f>IFERROR(IF(Loan_Not_Paid*Values_Entered,Principal,""), "")</f>
        <v/>
      </c>
      <c r="G203" s="37" t="str">
        <f>IFERROR(IF(Loan_Not_Paid*Values_Entered,Interest,""), "")</f>
        <v/>
      </c>
      <c r="H203" s="37" t="str">
        <f>IFERROR(IF(Loan_Not_Paid*Values_Entered,Ending_Balance,""), "")</f>
        <v/>
      </c>
    </row>
    <row r="204" spans="2:8" x14ac:dyDescent="0.2">
      <c r="B204" s="35" t="str">
        <f>IFERROR(IF(Loan_Not_Paid*Values_Entered,Payment_Number,""), "")</f>
        <v/>
      </c>
      <c r="C204" s="36" t="str">
        <f>IFERROR(IF(Loan_Not_Paid*Values_Entered,Payment_Date,""), "")</f>
        <v/>
      </c>
      <c r="D204" s="37" t="str">
        <f>IFERROR(IF(Loan_Not_Paid*Values_Entered,Beginning_Balance,""), "")</f>
        <v/>
      </c>
      <c r="E204" s="37" t="str">
        <f>IFERROR(IF(Loan_Not_Paid*Values_Entered,Monthly_Payment,""), "")</f>
        <v/>
      </c>
      <c r="F204" s="37" t="str">
        <f>IFERROR(IF(Loan_Not_Paid*Values_Entered,Principal,""), "")</f>
        <v/>
      </c>
      <c r="G204" s="37" t="str">
        <f>IFERROR(IF(Loan_Not_Paid*Values_Entered,Interest,""), "")</f>
        <v/>
      </c>
      <c r="H204" s="37" t="str">
        <f>IFERROR(IF(Loan_Not_Paid*Values_Entered,Ending_Balance,""), "")</f>
        <v/>
      </c>
    </row>
    <row r="205" spans="2:8" x14ac:dyDescent="0.2">
      <c r="B205" s="35" t="str">
        <f>IFERROR(IF(Loan_Not_Paid*Values_Entered,Payment_Number,""), "")</f>
        <v/>
      </c>
      <c r="C205" s="36" t="str">
        <f>IFERROR(IF(Loan_Not_Paid*Values_Entered,Payment_Date,""), "")</f>
        <v/>
      </c>
      <c r="D205" s="37" t="str">
        <f>IFERROR(IF(Loan_Not_Paid*Values_Entered,Beginning_Balance,""), "")</f>
        <v/>
      </c>
      <c r="E205" s="37" t="str">
        <f>IFERROR(IF(Loan_Not_Paid*Values_Entered,Monthly_Payment,""), "")</f>
        <v/>
      </c>
      <c r="F205" s="37" t="str">
        <f>IFERROR(IF(Loan_Not_Paid*Values_Entered,Principal,""), "")</f>
        <v/>
      </c>
      <c r="G205" s="37" t="str">
        <f>IFERROR(IF(Loan_Not_Paid*Values_Entered,Interest,""), "")</f>
        <v/>
      </c>
      <c r="H205" s="37" t="str">
        <f>IFERROR(IF(Loan_Not_Paid*Values_Entered,Ending_Balance,""), "")</f>
        <v/>
      </c>
    </row>
    <row r="206" spans="2:8" x14ac:dyDescent="0.2">
      <c r="B206" s="35" t="str">
        <f>IFERROR(IF(Loan_Not_Paid*Values_Entered,Payment_Number,""), "")</f>
        <v/>
      </c>
      <c r="C206" s="36" t="str">
        <f>IFERROR(IF(Loan_Not_Paid*Values_Entered,Payment_Date,""), "")</f>
        <v/>
      </c>
      <c r="D206" s="37" t="str">
        <f>IFERROR(IF(Loan_Not_Paid*Values_Entered,Beginning_Balance,""), "")</f>
        <v/>
      </c>
      <c r="E206" s="37" t="str">
        <f>IFERROR(IF(Loan_Not_Paid*Values_Entered,Monthly_Payment,""), "")</f>
        <v/>
      </c>
      <c r="F206" s="37" t="str">
        <f>IFERROR(IF(Loan_Not_Paid*Values_Entered,Principal,""), "")</f>
        <v/>
      </c>
      <c r="G206" s="37" t="str">
        <f>IFERROR(IF(Loan_Not_Paid*Values_Entered,Interest,""), "")</f>
        <v/>
      </c>
      <c r="H206" s="37" t="str">
        <f>IFERROR(IF(Loan_Not_Paid*Values_Entered,Ending_Balance,""), "")</f>
        <v/>
      </c>
    </row>
    <row r="207" spans="2:8" x14ac:dyDescent="0.2">
      <c r="B207" s="35" t="str">
        <f>IFERROR(IF(Loan_Not_Paid*Values_Entered,Payment_Number,""), "")</f>
        <v/>
      </c>
      <c r="C207" s="36" t="str">
        <f>IFERROR(IF(Loan_Not_Paid*Values_Entered,Payment_Date,""), "")</f>
        <v/>
      </c>
      <c r="D207" s="37" t="str">
        <f>IFERROR(IF(Loan_Not_Paid*Values_Entered,Beginning_Balance,""), "")</f>
        <v/>
      </c>
      <c r="E207" s="37" t="str">
        <f>IFERROR(IF(Loan_Not_Paid*Values_Entered,Monthly_Payment,""), "")</f>
        <v/>
      </c>
      <c r="F207" s="37" t="str">
        <f>IFERROR(IF(Loan_Not_Paid*Values_Entered,Principal,""), "")</f>
        <v/>
      </c>
      <c r="G207" s="37" t="str">
        <f>IFERROR(IF(Loan_Not_Paid*Values_Entered,Interest,""), "")</f>
        <v/>
      </c>
      <c r="H207" s="37" t="str">
        <f>IFERROR(IF(Loan_Not_Paid*Values_Entered,Ending_Balance,""), "")</f>
        <v/>
      </c>
    </row>
    <row r="208" spans="2:8" x14ac:dyDescent="0.2">
      <c r="B208" s="35" t="str">
        <f>IFERROR(IF(Loan_Not_Paid*Values_Entered,Payment_Number,""), "")</f>
        <v/>
      </c>
      <c r="C208" s="36" t="str">
        <f>IFERROR(IF(Loan_Not_Paid*Values_Entered,Payment_Date,""), "")</f>
        <v/>
      </c>
      <c r="D208" s="37" t="str">
        <f>IFERROR(IF(Loan_Not_Paid*Values_Entered,Beginning_Balance,""), "")</f>
        <v/>
      </c>
      <c r="E208" s="37" t="str">
        <f>IFERROR(IF(Loan_Not_Paid*Values_Entered,Monthly_Payment,""), "")</f>
        <v/>
      </c>
      <c r="F208" s="37" t="str">
        <f>IFERROR(IF(Loan_Not_Paid*Values_Entered,Principal,""), "")</f>
        <v/>
      </c>
      <c r="G208" s="37" t="str">
        <f>IFERROR(IF(Loan_Not_Paid*Values_Entered,Interest,""), "")</f>
        <v/>
      </c>
      <c r="H208" s="37" t="str">
        <f>IFERROR(IF(Loan_Not_Paid*Values_Entered,Ending_Balance,""), "")</f>
        <v/>
      </c>
    </row>
    <row r="209" spans="2:8" x14ac:dyDescent="0.2">
      <c r="B209" s="35" t="str">
        <f>IFERROR(IF(Loan_Not_Paid*Values_Entered,Payment_Number,""), "")</f>
        <v/>
      </c>
      <c r="C209" s="36" t="str">
        <f>IFERROR(IF(Loan_Not_Paid*Values_Entered,Payment_Date,""), "")</f>
        <v/>
      </c>
      <c r="D209" s="37" t="str">
        <f>IFERROR(IF(Loan_Not_Paid*Values_Entered,Beginning_Balance,""), "")</f>
        <v/>
      </c>
      <c r="E209" s="37" t="str">
        <f>IFERROR(IF(Loan_Not_Paid*Values_Entered,Monthly_Payment,""), "")</f>
        <v/>
      </c>
      <c r="F209" s="37" t="str">
        <f>IFERROR(IF(Loan_Not_Paid*Values_Entered,Principal,""), "")</f>
        <v/>
      </c>
      <c r="G209" s="37" t="str">
        <f>IFERROR(IF(Loan_Not_Paid*Values_Entered,Interest,""), "")</f>
        <v/>
      </c>
      <c r="H209" s="37" t="str">
        <f>IFERROR(IF(Loan_Not_Paid*Values_Entered,Ending_Balance,""), "")</f>
        <v/>
      </c>
    </row>
    <row r="210" spans="2:8" x14ac:dyDescent="0.2">
      <c r="B210" s="35" t="str">
        <f>IFERROR(IF(Loan_Not_Paid*Values_Entered,Payment_Number,""), "")</f>
        <v/>
      </c>
      <c r="C210" s="36" t="str">
        <f>IFERROR(IF(Loan_Not_Paid*Values_Entered,Payment_Date,""), "")</f>
        <v/>
      </c>
      <c r="D210" s="37" t="str">
        <f>IFERROR(IF(Loan_Not_Paid*Values_Entered,Beginning_Balance,""), "")</f>
        <v/>
      </c>
      <c r="E210" s="37" t="str">
        <f>IFERROR(IF(Loan_Not_Paid*Values_Entered,Monthly_Payment,""), "")</f>
        <v/>
      </c>
      <c r="F210" s="37" t="str">
        <f>IFERROR(IF(Loan_Not_Paid*Values_Entered,Principal,""), "")</f>
        <v/>
      </c>
      <c r="G210" s="37" t="str">
        <f>IFERROR(IF(Loan_Not_Paid*Values_Entered,Interest,""), "")</f>
        <v/>
      </c>
      <c r="H210" s="37" t="str">
        <f>IFERROR(IF(Loan_Not_Paid*Values_Entered,Ending_Balance,""), "")</f>
        <v/>
      </c>
    </row>
    <row r="211" spans="2:8" x14ac:dyDescent="0.2">
      <c r="B211" s="35" t="str">
        <f>IFERROR(IF(Loan_Not_Paid*Values_Entered,Payment_Number,""), "")</f>
        <v/>
      </c>
      <c r="C211" s="36" t="str">
        <f>IFERROR(IF(Loan_Not_Paid*Values_Entered,Payment_Date,""), "")</f>
        <v/>
      </c>
      <c r="D211" s="37" t="str">
        <f>IFERROR(IF(Loan_Not_Paid*Values_Entered,Beginning_Balance,""), "")</f>
        <v/>
      </c>
      <c r="E211" s="37" t="str">
        <f>IFERROR(IF(Loan_Not_Paid*Values_Entered,Monthly_Payment,""), "")</f>
        <v/>
      </c>
      <c r="F211" s="37" t="str">
        <f>IFERROR(IF(Loan_Not_Paid*Values_Entered,Principal,""), "")</f>
        <v/>
      </c>
      <c r="G211" s="37" t="str">
        <f>IFERROR(IF(Loan_Not_Paid*Values_Entered,Interest,""), "")</f>
        <v/>
      </c>
      <c r="H211" s="37" t="str">
        <f>IFERROR(IF(Loan_Not_Paid*Values_Entered,Ending_Balance,""), "")</f>
        <v/>
      </c>
    </row>
    <row r="212" spans="2:8" x14ac:dyDescent="0.2">
      <c r="B212" s="35" t="str">
        <f>IFERROR(IF(Loan_Not_Paid*Values_Entered,Payment_Number,""), "")</f>
        <v/>
      </c>
      <c r="C212" s="36" t="str">
        <f>IFERROR(IF(Loan_Not_Paid*Values_Entered,Payment_Date,""), "")</f>
        <v/>
      </c>
      <c r="D212" s="37" t="str">
        <f>IFERROR(IF(Loan_Not_Paid*Values_Entered,Beginning_Balance,""), "")</f>
        <v/>
      </c>
      <c r="E212" s="37" t="str">
        <f>IFERROR(IF(Loan_Not_Paid*Values_Entered,Monthly_Payment,""), "")</f>
        <v/>
      </c>
      <c r="F212" s="37" t="str">
        <f>IFERROR(IF(Loan_Not_Paid*Values_Entered,Principal,""), "")</f>
        <v/>
      </c>
      <c r="G212" s="37" t="str">
        <f>IFERROR(IF(Loan_Not_Paid*Values_Entered,Interest,""), "")</f>
        <v/>
      </c>
      <c r="H212" s="37" t="str">
        <f>IFERROR(IF(Loan_Not_Paid*Values_Entered,Ending_Balance,""), "")</f>
        <v/>
      </c>
    </row>
    <row r="213" spans="2:8" x14ac:dyDescent="0.2">
      <c r="B213" s="35" t="str">
        <f>IFERROR(IF(Loan_Not_Paid*Values_Entered,Payment_Number,""), "")</f>
        <v/>
      </c>
      <c r="C213" s="36" t="str">
        <f>IFERROR(IF(Loan_Not_Paid*Values_Entered,Payment_Date,""), "")</f>
        <v/>
      </c>
      <c r="D213" s="37" t="str">
        <f>IFERROR(IF(Loan_Not_Paid*Values_Entered,Beginning_Balance,""), "")</f>
        <v/>
      </c>
      <c r="E213" s="37" t="str">
        <f>IFERROR(IF(Loan_Not_Paid*Values_Entered,Monthly_Payment,""), "")</f>
        <v/>
      </c>
      <c r="F213" s="37" t="str">
        <f>IFERROR(IF(Loan_Not_Paid*Values_Entered,Principal,""), "")</f>
        <v/>
      </c>
      <c r="G213" s="37" t="str">
        <f>IFERROR(IF(Loan_Not_Paid*Values_Entered,Interest,""), "")</f>
        <v/>
      </c>
      <c r="H213" s="37" t="str">
        <f>IFERROR(IF(Loan_Not_Paid*Values_Entered,Ending_Balance,""), "")</f>
        <v/>
      </c>
    </row>
    <row r="214" spans="2:8" x14ac:dyDescent="0.2">
      <c r="B214" s="35" t="str">
        <f>IFERROR(IF(Loan_Not_Paid*Values_Entered,Payment_Number,""), "")</f>
        <v/>
      </c>
      <c r="C214" s="36" t="str">
        <f>IFERROR(IF(Loan_Not_Paid*Values_Entered,Payment_Date,""), "")</f>
        <v/>
      </c>
      <c r="D214" s="37" t="str">
        <f>IFERROR(IF(Loan_Not_Paid*Values_Entered,Beginning_Balance,""), "")</f>
        <v/>
      </c>
      <c r="E214" s="37" t="str">
        <f>IFERROR(IF(Loan_Not_Paid*Values_Entered,Monthly_Payment,""), "")</f>
        <v/>
      </c>
      <c r="F214" s="37" t="str">
        <f>IFERROR(IF(Loan_Not_Paid*Values_Entered,Principal,""), "")</f>
        <v/>
      </c>
      <c r="G214" s="37" t="str">
        <f>IFERROR(IF(Loan_Not_Paid*Values_Entered,Interest,""), "")</f>
        <v/>
      </c>
      <c r="H214" s="37" t="str">
        <f>IFERROR(IF(Loan_Not_Paid*Values_Entered,Ending_Balance,""), "")</f>
        <v/>
      </c>
    </row>
    <row r="215" spans="2:8" x14ac:dyDescent="0.2">
      <c r="B215" s="35" t="str">
        <f>IFERROR(IF(Loan_Not_Paid*Values_Entered,Payment_Number,""), "")</f>
        <v/>
      </c>
      <c r="C215" s="36" t="str">
        <f>IFERROR(IF(Loan_Not_Paid*Values_Entered,Payment_Date,""), "")</f>
        <v/>
      </c>
      <c r="D215" s="37" t="str">
        <f>IFERROR(IF(Loan_Not_Paid*Values_Entered,Beginning_Balance,""), "")</f>
        <v/>
      </c>
      <c r="E215" s="37" t="str">
        <f>IFERROR(IF(Loan_Not_Paid*Values_Entered,Monthly_Payment,""), "")</f>
        <v/>
      </c>
      <c r="F215" s="37" t="str">
        <f>IFERROR(IF(Loan_Not_Paid*Values_Entered,Principal,""), "")</f>
        <v/>
      </c>
      <c r="G215" s="37" t="str">
        <f>IFERROR(IF(Loan_Not_Paid*Values_Entered,Interest,""), "")</f>
        <v/>
      </c>
      <c r="H215" s="37" t="str">
        <f>IFERROR(IF(Loan_Not_Paid*Values_Entered,Ending_Balance,""), "")</f>
        <v/>
      </c>
    </row>
    <row r="216" spans="2:8" x14ac:dyDescent="0.2">
      <c r="B216" s="35" t="str">
        <f>IFERROR(IF(Loan_Not_Paid*Values_Entered,Payment_Number,""), "")</f>
        <v/>
      </c>
      <c r="C216" s="36" t="str">
        <f>IFERROR(IF(Loan_Not_Paid*Values_Entered,Payment_Date,""), "")</f>
        <v/>
      </c>
      <c r="D216" s="37" t="str">
        <f>IFERROR(IF(Loan_Not_Paid*Values_Entered,Beginning_Balance,""), "")</f>
        <v/>
      </c>
      <c r="E216" s="37" t="str">
        <f>IFERROR(IF(Loan_Not_Paid*Values_Entered,Monthly_Payment,""), "")</f>
        <v/>
      </c>
      <c r="F216" s="37" t="str">
        <f>IFERROR(IF(Loan_Not_Paid*Values_Entered,Principal,""), "")</f>
        <v/>
      </c>
      <c r="G216" s="37" t="str">
        <f>IFERROR(IF(Loan_Not_Paid*Values_Entered,Interest,""), "")</f>
        <v/>
      </c>
      <c r="H216" s="37" t="str">
        <f>IFERROR(IF(Loan_Not_Paid*Values_Entered,Ending_Balance,""), "")</f>
        <v/>
      </c>
    </row>
    <row r="217" spans="2:8" x14ac:dyDescent="0.2">
      <c r="B217" s="35" t="str">
        <f>IFERROR(IF(Loan_Not_Paid*Values_Entered,Payment_Number,""), "")</f>
        <v/>
      </c>
      <c r="C217" s="36" t="str">
        <f>IFERROR(IF(Loan_Not_Paid*Values_Entered,Payment_Date,""), "")</f>
        <v/>
      </c>
      <c r="D217" s="37" t="str">
        <f>IFERROR(IF(Loan_Not_Paid*Values_Entered,Beginning_Balance,""), "")</f>
        <v/>
      </c>
      <c r="E217" s="37" t="str">
        <f>IFERROR(IF(Loan_Not_Paid*Values_Entered,Monthly_Payment,""), "")</f>
        <v/>
      </c>
      <c r="F217" s="37" t="str">
        <f>IFERROR(IF(Loan_Not_Paid*Values_Entered,Principal,""), "")</f>
        <v/>
      </c>
      <c r="G217" s="37" t="str">
        <f>IFERROR(IF(Loan_Not_Paid*Values_Entered,Interest,""), "")</f>
        <v/>
      </c>
      <c r="H217" s="37" t="str">
        <f>IFERROR(IF(Loan_Not_Paid*Values_Entered,Ending_Balance,""), "")</f>
        <v/>
      </c>
    </row>
    <row r="218" spans="2:8" x14ac:dyDescent="0.2">
      <c r="B218" s="35" t="str">
        <f>IFERROR(IF(Loan_Not_Paid*Values_Entered,Payment_Number,""), "")</f>
        <v/>
      </c>
      <c r="C218" s="36" t="str">
        <f>IFERROR(IF(Loan_Not_Paid*Values_Entered,Payment_Date,""), "")</f>
        <v/>
      </c>
      <c r="D218" s="37" t="str">
        <f>IFERROR(IF(Loan_Not_Paid*Values_Entered,Beginning_Balance,""), "")</f>
        <v/>
      </c>
      <c r="E218" s="37" t="str">
        <f>IFERROR(IF(Loan_Not_Paid*Values_Entered,Monthly_Payment,""), "")</f>
        <v/>
      </c>
      <c r="F218" s="37" t="str">
        <f>IFERROR(IF(Loan_Not_Paid*Values_Entered,Principal,""), "")</f>
        <v/>
      </c>
      <c r="G218" s="37" t="str">
        <f>IFERROR(IF(Loan_Not_Paid*Values_Entered,Interest,""), "")</f>
        <v/>
      </c>
      <c r="H218" s="37" t="str">
        <f>IFERROR(IF(Loan_Not_Paid*Values_Entered,Ending_Balance,""), "")</f>
        <v/>
      </c>
    </row>
    <row r="219" spans="2:8" x14ac:dyDescent="0.2">
      <c r="B219" s="35" t="str">
        <f>IFERROR(IF(Loan_Not_Paid*Values_Entered,Payment_Number,""), "")</f>
        <v/>
      </c>
      <c r="C219" s="36" t="str">
        <f>IFERROR(IF(Loan_Not_Paid*Values_Entered,Payment_Date,""), "")</f>
        <v/>
      </c>
      <c r="D219" s="37" t="str">
        <f>IFERROR(IF(Loan_Not_Paid*Values_Entered,Beginning_Balance,""), "")</f>
        <v/>
      </c>
      <c r="E219" s="37" t="str">
        <f>IFERROR(IF(Loan_Not_Paid*Values_Entered,Monthly_Payment,""), "")</f>
        <v/>
      </c>
      <c r="F219" s="37" t="str">
        <f>IFERROR(IF(Loan_Not_Paid*Values_Entered,Principal,""), "")</f>
        <v/>
      </c>
      <c r="G219" s="37" t="str">
        <f>IFERROR(IF(Loan_Not_Paid*Values_Entered,Interest,""), "")</f>
        <v/>
      </c>
      <c r="H219" s="37" t="str">
        <f>IFERROR(IF(Loan_Not_Paid*Values_Entered,Ending_Balance,""), "")</f>
        <v/>
      </c>
    </row>
    <row r="220" spans="2:8" x14ac:dyDescent="0.2">
      <c r="B220" s="35" t="str">
        <f>IFERROR(IF(Loan_Not_Paid*Values_Entered,Payment_Number,""), "")</f>
        <v/>
      </c>
      <c r="C220" s="36" t="str">
        <f>IFERROR(IF(Loan_Not_Paid*Values_Entered,Payment_Date,""), "")</f>
        <v/>
      </c>
      <c r="D220" s="37" t="str">
        <f>IFERROR(IF(Loan_Not_Paid*Values_Entered,Beginning_Balance,""), "")</f>
        <v/>
      </c>
      <c r="E220" s="37" t="str">
        <f>IFERROR(IF(Loan_Not_Paid*Values_Entered,Monthly_Payment,""), "")</f>
        <v/>
      </c>
      <c r="F220" s="37" t="str">
        <f>IFERROR(IF(Loan_Not_Paid*Values_Entered,Principal,""), "")</f>
        <v/>
      </c>
      <c r="G220" s="37" t="str">
        <f>IFERROR(IF(Loan_Not_Paid*Values_Entered,Interest,""), "")</f>
        <v/>
      </c>
      <c r="H220" s="37" t="str">
        <f>IFERROR(IF(Loan_Not_Paid*Values_Entered,Ending_Balance,""), "")</f>
        <v/>
      </c>
    </row>
    <row r="221" spans="2:8" x14ac:dyDescent="0.2">
      <c r="B221" s="35" t="str">
        <f>IFERROR(IF(Loan_Not_Paid*Values_Entered,Payment_Number,""), "")</f>
        <v/>
      </c>
      <c r="C221" s="36" t="str">
        <f>IFERROR(IF(Loan_Not_Paid*Values_Entered,Payment_Date,""), "")</f>
        <v/>
      </c>
      <c r="D221" s="37" t="str">
        <f>IFERROR(IF(Loan_Not_Paid*Values_Entered,Beginning_Balance,""), "")</f>
        <v/>
      </c>
      <c r="E221" s="37" t="str">
        <f>IFERROR(IF(Loan_Not_Paid*Values_Entered,Monthly_Payment,""), "")</f>
        <v/>
      </c>
      <c r="F221" s="37" t="str">
        <f>IFERROR(IF(Loan_Not_Paid*Values_Entered,Principal,""), "")</f>
        <v/>
      </c>
      <c r="G221" s="37" t="str">
        <f>IFERROR(IF(Loan_Not_Paid*Values_Entered,Interest,""), "")</f>
        <v/>
      </c>
      <c r="H221" s="37" t="str">
        <f>IFERROR(IF(Loan_Not_Paid*Values_Entered,Ending_Balance,""), "")</f>
        <v/>
      </c>
    </row>
    <row r="222" spans="2:8" x14ac:dyDescent="0.2">
      <c r="B222" s="35" t="str">
        <f>IFERROR(IF(Loan_Not_Paid*Values_Entered,Payment_Number,""), "")</f>
        <v/>
      </c>
      <c r="C222" s="36" t="str">
        <f>IFERROR(IF(Loan_Not_Paid*Values_Entered,Payment_Date,""), "")</f>
        <v/>
      </c>
      <c r="D222" s="37" t="str">
        <f>IFERROR(IF(Loan_Not_Paid*Values_Entered,Beginning_Balance,""), "")</f>
        <v/>
      </c>
      <c r="E222" s="37" t="str">
        <f>IFERROR(IF(Loan_Not_Paid*Values_Entered,Monthly_Payment,""), "")</f>
        <v/>
      </c>
      <c r="F222" s="37" t="str">
        <f>IFERROR(IF(Loan_Not_Paid*Values_Entered,Principal,""), "")</f>
        <v/>
      </c>
      <c r="G222" s="37" t="str">
        <f>IFERROR(IF(Loan_Not_Paid*Values_Entered,Interest,""), "")</f>
        <v/>
      </c>
      <c r="H222" s="37" t="str">
        <f>IFERROR(IF(Loan_Not_Paid*Values_Entered,Ending_Balance,""), "")</f>
        <v/>
      </c>
    </row>
    <row r="223" spans="2:8" x14ac:dyDescent="0.2">
      <c r="B223" s="35" t="str">
        <f>IFERROR(IF(Loan_Not_Paid*Values_Entered,Payment_Number,""), "")</f>
        <v/>
      </c>
      <c r="C223" s="36" t="str">
        <f>IFERROR(IF(Loan_Not_Paid*Values_Entered,Payment_Date,""), "")</f>
        <v/>
      </c>
      <c r="D223" s="37" t="str">
        <f>IFERROR(IF(Loan_Not_Paid*Values_Entered,Beginning_Balance,""), "")</f>
        <v/>
      </c>
      <c r="E223" s="37" t="str">
        <f>IFERROR(IF(Loan_Not_Paid*Values_Entered,Monthly_Payment,""), "")</f>
        <v/>
      </c>
      <c r="F223" s="37" t="str">
        <f>IFERROR(IF(Loan_Not_Paid*Values_Entered,Principal,""), "")</f>
        <v/>
      </c>
      <c r="G223" s="37" t="str">
        <f>IFERROR(IF(Loan_Not_Paid*Values_Entered,Interest,""), "")</f>
        <v/>
      </c>
      <c r="H223" s="37" t="str">
        <f>IFERROR(IF(Loan_Not_Paid*Values_Entered,Ending_Balance,""), "")</f>
        <v/>
      </c>
    </row>
    <row r="224" spans="2:8" x14ac:dyDescent="0.2">
      <c r="B224" s="35" t="str">
        <f>IFERROR(IF(Loan_Not_Paid*Values_Entered,Payment_Number,""), "")</f>
        <v/>
      </c>
      <c r="C224" s="36" t="str">
        <f>IFERROR(IF(Loan_Not_Paid*Values_Entered,Payment_Date,""), "")</f>
        <v/>
      </c>
      <c r="D224" s="37" t="str">
        <f>IFERROR(IF(Loan_Not_Paid*Values_Entered,Beginning_Balance,""), "")</f>
        <v/>
      </c>
      <c r="E224" s="37" t="str">
        <f>IFERROR(IF(Loan_Not_Paid*Values_Entered,Monthly_Payment,""), "")</f>
        <v/>
      </c>
      <c r="F224" s="37" t="str">
        <f>IFERROR(IF(Loan_Not_Paid*Values_Entered,Principal,""), "")</f>
        <v/>
      </c>
      <c r="G224" s="37" t="str">
        <f>IFERROR(IF(Loan_Not_Paid*Values_Entered,Interest,""), "")</f>
        <v/>
      </c>
      <c r="H224" s="37" t="str">
        <f>IFERROR(IF(Loan_Not_Paid*Values_Entered,Ending_Balance,""), "")</f>
        <v/>
      </c>
    </row>
    <row r="225" spans="2:8" x14ac:dyDescent="0.2">
      <c r="B225" s="35" t="str">
        <f>IFERROR(IF(Loan_Not_Paid*Values_Entered,Payment_Number,""), "")</f>
        <v/>
      </c>
      <c r="C225" s="36" t="str">
        <f>IFERROR(IF(Loan_Not_Paid*Values_Entered,Payment_Date,""), "")</f>
        <v/>
      </c>
      <c r="D225" s="37" t="str">
        <f>IFERROR(IF(Loan_Not_Paid*Values_Entered,Beginning_Balance,""), "")</f>
        <v/>
      </c>
      <c r="E225" s="37" t="str">
        <f>IFERROR(IF(Loan_Not_Paid*Values_Entered,Monthly_Payment,""), "")</f>
        <v/>
      </c>
      <c r="F225" s="37" t="str">
        <f>IFERROR(IF(Loan_Not_Paid*Values_Entered,Principal,""), "")</f>
        <v/>
      </c>
      <c r="G225" s="37" t="str">
        <f>IFERROR(IF(Loan_Not_Paid*Values_Entered,Interest,""), "")</f>
        <v/>
      </c>
      <c r="H225" s="37" t="str">
        <f>IFERROR(IF(Loan_Not_Paid*Values_Entered,Ending_Balance,""), "")</f>
        <v/>
      </c>
    </row>
    <row r="226" spans="2:8" x14ac:dyDescent="0.2">
      <c r="B226" s="35" t="str">
        <f>IFERROR(IF(Loan_Not_Paid*Values_Entered,Payment_Number,""), "")</f>
        <v/>
      </c>
      <c r="C226" s="36" t="str">
        <f>IFERROR(IF(Loan_Not_Paid*Values_Entered,Payment_Date,""), "")</f>
        <v/>
      </c>
      <c r="D226" s="37" t="str">
        <f>IFERROR(IF(Loan_Not_Paid*Values_Entered,Beginning_Balance,""), "")</f>
        <v/>
      </c>
      <c r="E226" s="37" t="str">
        <f>IFERROR(IF(Loan_Not_Paid*Values_Entered,Monthly_Payment,""), "")</f>
        <v/>
      </c>
      <c r="F226" s="37" t="str">
        <f>IFERROR(IF(Loan_Not_Paid*Values_Entered,Principal,""), "")</f>
        <v/>
      </c>
      <c r="G226" s="37" t="str">
        <f>IFERROR(IF(Loan_Not_Paid*Values_Entered,Interest,""), "")</f>
        <v/>
      </c>
      <c r="H226" s="37" t="str">
        <f>IFERROR(IF(Loan_Not_Paid*Values_Entered,Ending_Balance,""), "")</f>
        <v/>
      </c>
    </row>
    <row r="227" spans="2:8" x14ac:dyDescent="0.2">
      <c r="B227" s="35" t="str">
        <f>IFERROR(IF(Loan_Not_Paid*Values_Entered,Payment_Number,""), "")</f>
        <v/>
      </c>
      <c r="C227" s="36" t="str">
        <f>IFERROR(IF(Loan_Not_Paid*Values_Entered,Payment_Date,""), "")</f>
        <v/>
      </c>
      <c r="D227" s="37" t="str">
        <f>IFERROR(IF(Loan_Not_Paid*Values_Entered,Beginning_Balance,""), "")</f>
        <v/>
      </c>
      <c r="E227" s="37" t="str">
        <f>IFERROR(IF(Loan_Not_Paid*Values_Entered,Monthly_Payment,""), "")</f>
        <v/>
      </c>
      <c r="F227" s="37" t="str">
        <f>IFERROR(IF(Loan_Not_Paid*Values_Entered,Principal,""), "")</f>
        <v/>
      </c>
      <c r="G227" s="37" t="str">
        <f>IFERROR(IF(Loan_Not_Paid*Values_Entered,Interest,""), "")</f>
        <v/>
      </c>
      <c r="H227" s="37" t="str">
        <f>IFERROR(IF(Loan_Not_Paid*Values_Entered,Ending_Balance,""), "")</f>
        <v/>
      </c>
    </row>
    <row r="228" spans="2:8" x14ac:dyDescent="0.2">
      <c r="B228" s="35" t="str">
        <f>IFERROR(IF(Loan_Not_Paid*Values_Entered,Payment_Number,""), "")</f>
        <v/>
      </c>
      <c r="C228" s="36" t="str">
        <f>IFERROR(IF(Loan_Not_Paid*Values_Entered,Payment_Date,""), "")</f>
        <v/>
      </c>
      <c r="D228" s="37" t="str">
        <f>IFERROR(IF(Loan_Not_Paid*Values_Entered,Beginning_Balance,""), "")</f>
        <v/>
      </c>
      <c r="E228" s="37" t="str">
        <f>IFERROR(IF(Loan_Not_Paid*Values_Entered,Monthly_Payment,""), "")</f>
        <v/>
      </c>
      <c r="F228" s="37" t="str">
        <f>IFERROR(IF(Loan_Not_Paid*Values_Entered,Principal,""), "")</f>
        <v/>
      </c>
      <c r="G228" s="37" t="str">
        <f>IFERROR(IF(Loan_Not_Paid*Values_Entered,Interest,""), "")</f>
        <v/>
      </c>
      <c r="H228" s="37" t="str">
        <f>IFERROR(IF(Loan_Not_Paid*Values_Entered,Ending_Balance,""), "")</f>
        <v/>
      </c>
    </row>
    <row r="229" spans="2:8" x14ac:dyDescent="0.2">
      <c r="B229" s="35" t="str">
        <f>IFERROR(IF(Loan_Not_Paid*Values_Entered,Payment_Number,""), "")</f>
        <v/>
      </c>
      <c r="C229" s="36" t="str">
        <f>IFERROR(IF(Loan_Not_Paid*Values_Entered,Payment_Date,""), "")</f>
        <v/>
      </c>
      <c r="D229" s="37" t="str">
        <f>IFERROR(IF(Loan_Not_Paid*Values_Entered,Beginning_Balance,""), "")</f>
        <v/>
      </c>
      <c r="E229" s="37" t="str">
        <f>IFERROR(IF(Loan_Not_Paid*Values_Entered,Monthly_Payment,""), "")</f>
        <v/>
      </c>
      <c r="F229" s="37" t="str">
        <f>IFERROR(IF(Loan_Not_Paid*Values_Entered,Principal,""), "")</f>
        <v/>
      </c>
      <c r="G229" s="37" t="str">
        <f>IFERROR(IF(Loan_Not_Paid*Values_Entered,Interest,""), "")</f>
        <v/>
      </c>
      <c r="H229" s="37" t="str">
        <f>IFERROR(IF(Loan_Not_Paid*Values_Entered,Ending_Balance,""), "")</f>
        <v/>
      </c>
    </row>
    <row r="230" spans="2:8" x14ac:dyDescent="0.2">
      <c r="B230" s="35" t="str">
        <f>IFERROR(IF(Loan_Not_Paid*Values_Entered,Payment_Number,""), "")</f>
        <v/>
      </c>
      <c r="C230" s="36" t="str">
        <f>IFERROR(IF(Loan_Not_Paid*Values_Entered,Payment_Date,""), "")</f>
        <v/>
      </c>
      <c r="D230" s="37" t="str">
        <f>IFERROR(IF(Loan_Not_Paid*Values_Entered,Beginning_Balance,""), "")</f>
        <v/>
      </c>
      <c r="E230" s="37" t="str">
        <f>IFERROR(IF(Loan_Not_Paid*Values_Entered,Monthly_Payment,""), "")</f>
        <v/>
      </c>
      <c r="F230" s="37" t="str">
        <f>IFERROR(IF(Loan_Not_Paid*Values_Entered,Principal,""), "")</f>
        <v/>
      </c>
      <c r="G230" s="37" t="str">
        <f>IFERROR(IF(Loan_Not_Paid*Values_Entered,Interest,""), "")</f>
        <v/>
      </c>
      <c r="H230" s="37" t="str">
        <f>IFERROR(IF(Loan_Not_Paid*Values_Entered,Ending_Balance,""), "")</f>
        <v/>
      </c>
    </row>
    <row r="231" spans="2:8" x14ac:dyDescent="0.2">
      <c r="B231" s="35" t="str">
        <f>IFERROR(IF(Loan_Not_Paid*Values_Entered,Payment_Number,""), "")</f>
        <v/>
      </c>
      <c r="C231" s="36" t="str">
        <f>IFERROR(IF(Loan_Not_Paid*Values_Entered,Payment_Date,""), "")</f>
        <v/>
      </c>
      <c r="D231" s="37" t="str">
        <f>IFERROR(IF(Loan_Not_Paid*Values_Entered,Beginning_Balance,""), "")</f>
        <v/>
      </c>
      <c r="E231" s="37" t="str">
        <f>IFERROR(IF(Loan_Not_Paid*Values_Entered,Monthly_Payment,""), "")</f>
        <v/>
      </c>
      <c r="F231" s="37" t="str">
        <f>IFERROR(IF(Loan_Not_Paid*Values_Entered,Principal,""), "")</f>
        <v/>
      </c>
      <c r="G231" s="37" t="str">
        <f>IFERROR(IF(Loan_Not_Paid*Values_Entered,Interest,""), "")</f>
        <v/>
      </c>
      <c r="H231" s="37" t="str">
        <f>IFERROR(IF(Loan_Not_Paid*Values_Entered,Ending_Balance,""), "")</f>
        <v/>
      </c>
    </row>
    <row r="232" spans="2:8" x14ac:dyDescent="0.2">
      <c r="B232" s="35" t="str">
        <f>IFERROR(IF(Loan_Not_Paid*Values_Entered,Payment_Number,""), "")</f>
        <v/>
      </c>
      <c r="C232" s="36" t="str">
        <f>IFERROR(IF(Loan_Not_Paid*Values_Entered,Payment_Date,""), "")</f>
        <v/>
      </c>
      <c r="D232" s="37" t="str">
        <f>IFERROR(IF(Loan_Not_Paid*Values_Entered,Beginning_Balance,""), "")</f>
        <v/>
      </c>
      <c r="E232" s="37" t="str">
        <f>IFERROR(IF(Loan_Not_Paid*Values_Entered,Monthly_Payment,""), "")</f>
        <v/>
      </c>
      <c r="F232" s="37" t="str">
        <f>IFERROR(IF(Loan_Not_Paid*Values_Entered,Principal,""), "")</f>
        <v/>
      </c>
      <c r="G232" s="37" t="str">
        <f>IFERROR(IF(Loan_Not_Paid*Values_Entered,Interest,""), "")</f>
        <v/>
      </c>
      <c r="H232" s="37" t="str">
        <f>IFERROR(IF(Loan_Not_Paid*Values_Entered,Ending_Balance,""), "")</f>
        <v/>
      </c>
    </row>
    <row r="233" spans="2:8" x14ac:dyDescent="0.2">
      <c r="B233" s="35" t="str">
        <f>IFERROR(IF(Loan_Not_Paid*Values_Entered,Payment_Number,""), "")</f>
        <v/>
      </c>
      <c r="C233" s="36" t="str">
        <f>IFERROR(IF(Loan_Not_Paid*Values_Entered,Payment_Date,""), "")</f>
        <v/>
      </c>
      <c r="D233" s="37" t="str">
        <f>IFERROR(IF(Loan_Not_Paid*Values_Entered,Beginning_Balance,""), "")</f>
        <v/>
      </c>
      <c r="E233" s="37" t="str">
        <f>IFERROR(IF(Loan_Not_Paid*Values_Entered,Monthly_Payment,""), "")</f>
        <v/>
      </c>
      <c r="F233" s="37" t="str">
        <f>IFERROR(IF(Loan_Not_Paid*Values_Entered,Principal,""), "")</f>
        <v/>
      </c>
      <c r="G233" s="37" t="str">
        <f>IFERROR(IF(Loan_Not_Paid*Values_Entered,Interest,""), "")</f>
        <v/>
      </c>
      <c r="H233" s="37" t="str">
        <f>IFERROR(IF(Loan_Not_Paid*Values_Entered,Ending_Balance,""), "")</f>
        <v/>
      </c>
    </row>
    <row r="234" spans="2:8" x14ac:dyDescent="0.2">
      <c r="B234" s="35" t="str">
        <f>IFERROR(IF(Loan_Not_Paid*Values_Entered,Payment_Number,""), "")</f>
        <v/>
      </c>
      <c r="C234" s="36" t="str">
        <f>IFERROR(IF(Loan_Not_Paid*Values_Entered,Payment_Date,""), "")</f>
        <v/>
      </c>
      <c r="D234" s="37" t="str">
        <f>IFERROR(IF(Loan_Not_Paid*Values_Entered,Beginning_Balance,""), "")</f>
        <v/>
      </c>
      <c r="E234" s="37" t="str">
        <f>IFERROR(IF(Loan_Not_Paid*Values_Entered,Monthly_Payment,""), "")</f>
        <v/>
      </c>
      <c r="F234" s="37" t="str">
        <f>IFERROR(IF(Loan_Not_Paid*Values_Entered,Principal,""), "")</f>
        <v/>
      </c>
      <c r="G234" s="37" t="str">
        <f>IFERROR(IF(Loan_Not_Paid*Values_Entered,Interest,""), "")</f>
        <v/>
      </c>
      <c r="H234" s="37" t="str">
        <f>IFERROR(IF(Loan_Not_Paid*Values_Entered,Ending_Balance,""), "")</f>
        <v/>
      </c>
    </row>
    <row r="235" spans="2:8" x14ac:dyDescent="0.2">
      <c r="B235" s="35" t="str">
        <f>IFERROR(IF(Loan_Not_Paid*Values_Entered,Payment_Number,""), "")</f>
        <v/>
      </c>
      <c r="C235" s="36" t="str">
        <f>IFERROR(IF(Loan_Not_Paid*Values_Entered,Payment_Date,""), "")</f>
        <v/>
      </c>
      <c r="D235" s="37" t="str">
        <f>IFERROR(IF(Loan_Not_Paid*Values_Entered,Beginning_Balance,""), "")</f>
        <v/>
      </c>
      <c r="E235" s="37" t="str">
        <f>IFERROR(IF(Loan_Not_Paid*Values_Entered,Monthly_Payment,""), "")</f>
        <v/>
      </c>
      <c r="F235" s="37" t="str">
        <f>IFERROR(IF(Loan_Not_Paid*Values_Entered,Principal,""), "")</f>
        <v/>
      </c>
      <c r="G235" s="37" t="str">
        <f>IFERROR(IF(Loan_Not_Paid*Values_Entered,Interest,""), "")</f>
        <v/>
      </c>
      <c r="H235" s="37" t="str">
        <f>IFERROR(IF(Loan_Not_Paid*Values_Entered,Ending_Balance,""), "")</f>
        <v/>
      </c>
    </row>
    <row r="236" spans="2:8" x14ac:dyDescent="0.2">
      <c r="B236" s="35" t="str">
        <f>IFERROR(IF(Loan_Not_Paid*Values_Entered,Payment_Number,""), "")</f>
        <v/>
      </c>
      <c r="C236" s="36" t="str">
        <f>IFERROR(IF(Loan_Not_Paid*Values_Entered,Payment_Date,""), "")</f>
        <v/>
      </c>
      <c r="D236" s="37" t="str">
        <f>IFERROR(IF(Loan_Not_Paid*Values_Entered,Beginning_Balance,""), "")</f>
        <v/>
      </c>
      <c r="E236" s="37" t="str">
        <f>IFERROR(IF(Loan_Not_Paid*Values_Entered,Monthly_Payment,""), "")</f>
        <v/>
      </c>
      <c r="F236" s="37" t="str">
        <f>IFERROR(IF(Loan_Not_Paid*Values_Entered,Principal,""), "")</f>
        <v/>
      </c>
      <c r="G236" s="37" t="str">
        <f>IFERROR(IF(Loan_Not_Paid*Values_Entered,Interest,""), "")</f>
        <v/>
      </c>
      <c r="H236" s="37" t="str">
        <f>IFERROR(IF(Loan_Not_Paid*Values_Entered,Ending_Balance,""), "")</f>
        <v/>
      </c>
    </row>
    <row r="237" spans="2:8" x14ac:dyDescent="0.2">
      <c r="B237" s="35" t="str">
        <f>IFERROR(IF(Loan_Not_Paid*Values_Entered,Payment_Number,""), "")</f>
        <v/>
      </c>
      <c r="C237" s="36" t="str">
        <f>IFERROR(IF(Loan_Not_Paid*Values_Entered,Payment_Date,""), "")</f>
        <v/>
      </c>
      <c r="D237" s="37" t="str">
        <f>IFERROR(IF(Loan_Not_Paid*Values_Entered,Beginning_Balance,""), "")</f>
        <v/>
      </c>
      <c r="E237" s="37" t="str">
        <f>IFERROR(IF(Loan_Not_Paid*Values_Entered,Monthly_Payment,""), "")</f>
        <v/>
      </c>
      <c r="F237" s="37" t="str">
        <f>IFERROR(IF(Loan_Not_Paid*Values_Entered,Principal,""), "")</f>
        <v/>
      </c>
      <c r="G237" s="37" t="str">
        <f>IFERROR(IF(Loan_Not_Paid*Values_Entered,Interest,""), "")</f>
        <v/>
      </c>
      <c r="H237" s="37" t="str">
        <f>IFERROR(IF(Loan_Not_Paid*Values_Entered,Ending_Balance,""), "")</f>
        <v/>
      </c>
    </row>
    <row r="238" spans="2:8" x14ac:dyDescent="0.2">
      <c r="B238" s="35" t="str">
        <f>IFERROR(IF(Loan_Not_Paid*Values_Entered,Payment_Number,""), "")</f>
        <v/>
      </c>
      <c r="C238" s="36" t="str">
        <f>IFERROR(IF(Loan_Not_Paid*Values_Entered,Payment_Date,""), "")</f>
        <v/>
      </c>
      <c r="D238" s="37" t="str">
        <f>IFERROR(IF(Loan_Not_Paid*Values_Entered,Beginning_Balance,""), "")</f>
        <v/>
      </c>
      <c r="E238" s="37" t="str">
        <f>IFERROR(IF(Loan_Not_Paid*Values_Entered,Monthly_Payment,""), "")</f>
        <v/>
      </c>
      <c r="F238" s="37" t="str">
        <f>IFERROR(IF(Loan_Not_Paid*Values_Entered,Principal,""), "")</f>
        <v/>
      </c>
      <c r="G238" s="37" t="str">
        <f>IFERROR(IF(Loan_Not_Paid*Values_Entered,Interest,""), "")</f>
        <v/>
      </c>
      <c r="H238" s="37" t="str">
        <f>IFERROR(IF(Loan_Not_Paid*Values_Entered,Ending_Balance,""), "")</f>
        <v/>
      </c>
    </row>
    <row r="239" spans="2:8" x14ac:dyDescent="0.2">
      <c r="B239" s="35" t="str">
        <f>IFERROR(IF(Loan_Not_Paid*Values_Entered,Payment_Number,""), "")</f>
        <v/>
      </c>
      <c r="C239" s="36" t="str">
        <f>IFERROR(IF(Loan_Not_Paid*Values_Entered,Payment_Date,""), "")</f>
        <v/>
      </c>
      <c r="D239" s="37" t="str">
        <f>IFERROR(IF(Loan_Not_Paid*Values_Entered,Beginning_Balance,""), "")</f>
        <v/>
      </c>
      <c r="E239" s="37" t="str">
        <f>IFERROR(IF(Loan_Not_Paid*Values_Entered,Monthly_Payment,""), "")</f>
        <v/>
      </c>
      <c r="F239" s="37" t="str">
        <f>IFERROR(IF(Loan_Not_Paid*Values_Entered,Principal,""), "")</f>
        <v/>
      </c>
      <c r="G239" s="37" t="str">
        <f>IFERROR(IF(Loan_Not_Paid*Values_Entered,Interest,""), "")</f>
        <v/>
      </c>
      <c r="H239" s="37" t="str">
        <f>IFERROR(IF(Loan_Not_Paid*Values_Entered,Ending_Balance,""), "")</f>
        <v/>
      </c>
    </row>
    <row r="240" spans="2:8" x14ac:dyDescent="0.2">
      <c r="B240" s="35" t="str">
        <f>IFERROR(IF(Loan_Not_Paid*Values_Entered,Payment_Number,""), "")</f>
        <v/>
      </c>
      <c r="C240" s="36" t="str">
        <f>IFERROR(IF(Loan_Not_Paid*Values_Entered,Payment_Date,""), "")</f>
        <v/>
      </c>
      <c r="D240" s="37" t="str">
        <f>IFERROR(IF(Loan_Not_Paid*Values_Entered,Beginning_Balance,""), "")</f>
        <v/>
      </c>
      <c r="E240" s="37" t="str">
        <f>IFERROR(IF(Loan_Not_Paid*Values_Entered,Monthly_Payment,""), "")</f>
        <v/>
      </c>
      <c r="F240" s="37" t="str">
        <f>IFERROR(IF(Loan_Not_Paid*Values_Entered,Principal,""), "")</f>
        <v/>
      </c>
      <c r="G240" s="37" t="str">
        <f>IFERROR(IF(Loan_Not_Paid*Values_Entered,Interest,""), "")</f>
        <v/>
      </c>
      <c r="H240" s="37" t="str">
        <f>IFERROR(IF(Loan_Not_Paid*Values_Entered,Ending_Balance,""), "")</f>
        <v/>
      </c>
    </row>
    <row r="241" spans="2:8" x14ac:dyDescent="0.2">
      <c r="B241" s="35" t="str">
        <f>IFERROR(IF(Loan_Not_Paid*Values_Entered,Payment_Number,""), "")</f>
        <v/>
      </c>
      <c r="C241" s="36" t="str">
        <f>IFERROR(IF(Loan_Not_Paid*Values_Entered,Payment_Date,""), "")</f>
        <v/>
      </c>
      <c r="D241" s="37" t="str">
        <f>IFERROR(IF(Loan_Not_Paid*Values_Entered,Beginning_Balance,""), "")</f>
        <v/>
      </c>
      <c r="E241" s="37" t="str">
        <f>IFERROR(IF(Loan_Not_Paid*Values_Entered,Monthly_Payment,""), "")</f>
        <v/>
      </c>
      <c r="F241" s="37" t="str">
        <f>IFERROR(IF(Loan_Not_Paid*Values_Entered,Principal,""), "")</f>
        <v/>
      </c>
      <c r="G241" s="37" t="str">
        <f>IFERROR(IF(Loan_Not_Paid*Values_Entered,Interest,""), "")</f>
        <v/>
      </c>
      <c r="H241" s="37" t="str">
        <f>IFERROR(IF(Loan_Not_Paid*Values_Entered,Ending_Balance,""), "")</f>
        <v/>
      </c>
    </row>
    <row r="242" spans="2:8" x14ac:dyDescent="0.2">
      <c r="B242" s="35" t="str">
        <f>IFERROR(IF(Loan_Not_Paid*Values_Entered,Payment_Number,""), "")</f>
        <v/>
      </c>
      <c r="C242" s="36" t="str">
        <f>IFERROR(IF(Loan_Not_Paid*Values_Entered,Payment_Date,""), "")</f>
        <v/>
      </c>
      <c r="D242" s="37" t="str">
        <f>IFERROR(IF(Loan_Not_Paid*Values_Entered,Beginning_Balance,""), "")</f>
        <v/>
      </c>
      <c r="E242" s="37" t="str">
        <f>IFERROR(IF(Loan_Not_Paid*Values_Entered,Monthly_Payment,""), "")</f>
        <v/>
      </c>
      <c r="F242" s="37" t="str">
        <f>IFERROR(IF(Loan_Not_Paid*Values_Entered,Principal,""), "")</f>
        <v/>
      </c>
      <c r="G242" s="37" t="str">
        <f>IFERROR(IF(Loan_Not_Paid*Values_Entered,Interest,""), "")</f>
        <v/>
      </c>
      <c r="H242" s="37" t="str">
        <f>IFERROR(IF(Loan_Not_Paid*Values_Entered,Ending_Balance,""), "")</f>
        <v/>
      </c>
    </row>
    <row r="243" spans="2:8" x14ac:dyDescent="0.2">
      <c r="B243" s="35" t="str">
        <f>IFERROR(IF(Loan_Not_Paid*Values_Entered,Payment_Number,""), "")</f>
        <v/>
      </c>
      <c r="C243" s="36" t="str">
        <f>IFERROR(IF(Loan_Not_Paid*Values_Entered,Payment_Date,""), "")</f>
        <v/>
      </c>
      <c r="D243" s="37" t="str">
        <f>IFERROR(IF(Loan_Not_Paid*Values_Entered,Beginning_Balance,""), "")</f>
        <v/>
      </c>
      <c r="E243" s="37" t="str">
        <f>IFERROR(IF(Loan_Not_Paid*Values_Entered,Monthly_Payment,""), "")</f>
        <v/>
      </c>
      <c r="F243" s="37" t="str">
        <f>IFERROR(IF(Loan_Not_Paid*Values_Entered,Principal,""), "")</f>
        <v/>
      </c>
      <c r="G243" s="37" t="str">
        <f>IFERROR(IF(Loan_Not_Paid*Values_Entered,Interest,""), "")</f>
        <v/>
      </c>
      <c r="H243" s="37" t="str">
        <f>IFERROR(IF(Loan_Not_Paid*Values_Entered,Ending_Balance,""), "")</f>
        <v/>
      </c>
    </row>
    <row r="244" spans="2:8" x14ac:dyDescent="0.2">
      <c r="B244" s="35" t="str">
        <f>IFERROR(IF(Loan_Not_Paid*Values_Entered,Payment_Number,""), "")</f>
        <v/>
      </c>
      <c r="C244" s="36" t="str">
        <f>IFERROR(IF(Loan_Not_Paid*Values_Entered,Payment_Date,""), "")</f>
        <v/>
      </c>
      <c r="D244" s="37" t="str">
        <f>IFERROR(IF(Loan_Not_Paid*Values_Entered,Beginning_Balance,""), "")</f>
        <v/>
      </c>
      <c r="E244" s="37" t="str">
        <f>IFERROR(IF(Loan_Not_Paid*Values_Entered,Monthly_Payment,""), "")</f>
        <v/>
      </c>
      <c r="F244" s="37" t="str">
        <f>IFERROR(IF(Loan_Not_Paid*Values_Entered,Principal,""), "")</f>
        <v/>
      </c>
      <c r="G244" s="37" t="str">
        <f>IFERROR(IF(Loan_Not_Paid*Values_Entered,Interest,""), "")</f>
        <v/>
      </c>
      <c r="H244" s="37" t="str">
        <f>IFERROR(IF(Loan_Not_Paid*Values_Entered,Ending_Balance,""), "")</f>
        <v/>
      </c>
    </row>
    <row r="245" spans="2:8" x14ac:dyDescent="0.2">
      <c r="B245" s="35" t="str">
        <f>IFERROR(IF(Loan_Not_Paid*Values_Entered,Payment_Number,""), "")</f>
        <v/>
      </c>
      <c r="C245" s="36" t="str">
        <f>IFERROR(IF(Loan_Not_Paid*Values_Entered,Payment_Date,""), "")</f>
        <v/>
      </c>
      <c r="D245" s="37" t="str">
        <f>IFERROR(IF(Loan_Not_Paid*Values_Entered,Beginning_Balance,""), "")</f>
        <v/>
      </c>
      <c r="E245" s="37" t="str">
        <f>IFERROR(IF(Loan_Not_Paid*Values_Entered,Monthly_Payment,""), "")</f>
        <v/>
      </c>
      <c r="F245" s="37" t="str">
        <f>IFERROR(IF(Loan_Not_Paid*Values_Entered,Principal,""), "")</f>
        <v/>
      </c>
      <c r="G245" s="37" t="str">
        <f>IFERROR(IF(Loan_Not_Paid*Values_Entered,Interest,""), "")</f>
        <v/>
      </c>
      <c r="H245" s="37" t="str">
        <f>IFERROR(IF(Loan_Not_Paid*Values_Entered,Ending_Balance,""), "")</f>
        <v/>
      </c>
    </row>
    <row r="246" spans="2:8" x14ac:dyDescent="0.2">
      <c r="B246" s="35" t="str">
        <f>IFERROR(IF(Loan_Not_Paid*Values_Entered,Payment_Number,""), "")</f>
        <v/>
      </c>
      <c r="C246" s="36" t="str">
        <f>IFERROR(IF(Loan_Not_Paid*Values_Entered,Payment_Date,""), "")</f>
        <v/>
      </c>
      <c r="D246" s="37" t="str">
        <f>IFERROR(IF(Loan_Not_Paid*Values_Entered,Beginning_Balance,""), "")</f>
        <v/>
      </c>
      <c r="E246" s="37" t="str">
        <f>IFERROR(IF(Loan_Not_Paid*Values_Entered,Monthly_Payment,""), "")</f>
        <v/>
      </c>
      <c r="F246" s="37" t="str">
        <f>IFERROR(IF(Loan_Not_Paid*Values_Entered,Principal,""), "")</f>
        <v/>
      </c>
      <c r="G246" s="37" t="str">
        <f>IFERROR(IF(Loan_Not_Paid*Values_Entered,Interest,""), "")</f>
        <v/>
      </c>
      <c r="H246" s="37" t="str">
        <f>IFERROR(IF(Loan_Not_Paid*Values_Entered,Ending_Balance,""), "")</f>
        <v/>
      </c>
    </row>
    <row r="247" spans="2:8" x14ac:dyDescent="0.2">
      <c r="B247" s="35" t="str">
        <f>IFERROR(IF(Loan_Not_Paid*Values_Entered,Payment_Number,""), "")</f>
        <v/>
      </c>
      <c r="C247" s="36" t="str">
        <f>IFERROR(IF(Loan_Not_Paid*Values_Entered,Payment_Date,""), "")</f>
        <v/>
      </c>
      <c r="D247" s="37" t="str">
        <f>IFERROR(IF(Loan_Not_Paid*Values_Entered,Beginning_Balance,""), "")</f>
        <v/>
      </c>
      <c r="E247" s="37" t="str">
        <f>IFERROR(IF(Loan_Not_Paid*Values_Entered,Monthly_Payment,""), "")</f>
        <v/>
      </c>
      <c r="F247" s="37" t="str">
        <f>IFERROR(IF(Loan_Not_Paid*Values_Entered,Principal,""), "")</f>
        <v/>
      </c>
      <c r="G247" s="37" t="str">
        <f>IFERROR(IF(Loan_Not_Paid*Values_Entered,Interest,""), "")</f>
        <v/>
      </c>
      <c r="H247" s="37" t="str">
        <f>IFERROR(IF(Loan_Not_Paid*Values_Entered,Ending_Balance,""), "")</f>
        <v/>
      </c>
    </row>
    <row r="248" spans="2:8" x14ac:dyDescent="0.2">
      <c r="B248" s="35" t="str">
        <f>IFERROR(IF(Loan_Not_Paid*Values_Entered,Payment_Number,""), "")</f>
        <v/>
      </c>
      <c r="C248" s="36" t="str">
        <f>IFERROR(IF(Loan_Not_Paid*Values_Entered,Payment_Date,""), "")</f>
        <v/>
      </c>
      <c r="D248" s="37" t="str">
        <f>IFERROR(IF(Loan_Not_Paid*Values_Entered,Beginning_Balance,""), "")</f>
        <v/>
      </c>
      <c r="E248" s="37" t="str">
        <f>IFERROR(IF(Loan_Not_Paid*Values_Entered,Monthly_Payment,""), "")</f>
        <v/>
      </c>
      <c r="F248" s="37" t="str">
        <f>IFERROR(IF(Loan_Not_Paid*Values_Entered,Principal,""), "")</f>
        <v/>
      </c>
      <c r="G248" s="37" t="str">
        <f>IFERROR(IF(Loan_Not_Paid*Values_Entered,Interest,""), "")</f>
        <v/>
      </c>
      <c r="H248" s="37" t="str">
        <f>IFERROR(IF(Loan_Not_Paid*Values_Entered,Ending_Balance,""), "")</f>
        <v/>
      </c>
    </row>
    <row r="249" spans="2:8" x14ac:dyDescent="0.2">
      <c r="B249" s="35" t="str">
        <f>IFERROR(IF(Loan_Not_Paid*Values_Entered,Payment_Number,""), "")</f>
        <v/>
      </c>
      <c r="C249" s="36" t="str">
        <f>IFERROR(IF(Loan_Not_Paid*Values_Entered,Payment_Date,""), "")</f>
        <v/>
      </c>
      <c r="D249" s="37" t="str">
        <f>IFERROR(IF(Loan_Not_Paid*Values_Entered,Beginning_Balance,""), "")</f>
        <v/>
      </c>
      <c r="E249" s="37" t="str">
        <f>IFERROR(IF(Loan_Not_Paid*Values_Entered,Monthly_Payment,""), "")</f>
        <v/>
      </c>
      <c r="F249" s="37" t="str">
        <f>IFERROR(IF(Loan_Not_Paid*Values_Entered,Principal,""), "")</f>
        <v/>
      </c>
      <c r="G249" s="37" t="str">
        <f>IFERROR(IF(Loan_Not_Paid*Values_Entered,Interest,""), "")</f>
        <v/>
      </c>
      <c r="H249" s="37" t="str">
        <f>IFERROR(IF(Loan_Not_Paid*Values_Entered,Ending_Balance,""), "")</f>
        <v/>
      </c>
    </row>
    <row r="250" spans="2:8" x14ac:dyDescent="0.2">
      <c r="B250" s="35" t="str">
        <f>IFERROR(IF(Loan_Not_Paid*Values_Entered,Payment_Number,""), "")</f>
        <v/>
      </c>
      <c r="C250" s="36" t="str">
        <f>IFERROR(IF(Loan_Not_Paid*Values_Entered,Payment_Date,""), "")</f>
        <v/>
      </c>
      <c r="D250" s="37" t="str">
        <f>IFERROR(IF(Loan_Not_Paid*Values_Entered,Beginning_Balance,""), "")</f>
        <v/>
      </c>
      <c r="E250" s="37" t="str">
        <f>IFERROR(IF(Loan_Not_Paid*Values_Entered,Monthly_Payment,""), "")</f>
        <v/>
      </c>
      <c r="F250" s="37" t="str">
        <f>IFERROR(IF(Loan_Not_Paid*Values_Entered,Principal,""), "")</f>
        <v/>
      </c>
      <c r="G250" s="37" t="str">
        <f>IFERROR(IF(Loan_Not_Paid*Values_Entered,Interest,""), "")</f>
        <v/>
      </c>
      <c r="H250" s="37" t="str">
        <f>IFERROR(IF(Loan_Not_Paid*Values_Entered,Ending_Balance,""), "")</f>
        <v/>
      </c>
    </row>
    <row r="251" spans="2:8" x14ac:dyDescent="0.2">
      <c r="B251" s="35" t="str">
        <f>IFERROR(IF(Loan_Not_Paid*Values_Entered,Payment_Number,""), "")</f>
        <v/>
      </c>
      <c r="C251" s="36" t="str">
        <f>IFERROR(IF(Loan_Not_Paid*Values_Entered,Payment_Date,""), "")</f>
        <v/>
      </c>
      <c r="D251" s="37" t="str">
        <f>IFERROR(IF(Loan_Not_Paid*Values_Entered,Beginning_Balance,""), "")</f>
        <v/>
      </c>
      <c r="E251" s="37" t="str">
        <f>IFERROR(IF(Loan_Not_Paid*Values_Entered,Monthly_Payment,""), "")</f>
        <v/>
      </c>
      <c r="F251" s="37" t="str">
        <f>IFERROR(IF(Loan_Not_Paid*Values_Entered,Principal,""), "")</f>
        <v/>
      </c>
      <c r="G251" s="37" t="str">
        <f>IFERROR(IF(Loan_Not_Paid*Values_Entered,Interest,""), "")</f>
        <v/>
      </c>
      <c r="H251" s="37" t="str">
        <f>IFERROR(IF(Loan_Not_Paid*Values_Entered,Ending_Balance,""), "")</f>
        <v/>
      </c>
    </row>
    <row r="252" spans="2:8" x14ac:dyDescent="0.2">
      <c r="B252" s="35" t="str">
        <f>IFERROR(IF(Loan_Not_Paid*Values_Entered,Payment_Number,""), "")</f>
        <v/>
      </c>
      <c r="C252" s="36" t="str">
        <f>IFERROR(IF(Loan_Not_Paid*Values_Entered,Payment_Date,""), "")</f>
        <v/>
      </c>
      <c r="D252" s="37" t="str">
        <f>IFERROR(IF(Loan_Not_Paid*Values_Entered,Beginning_Balance,""), "")</f>
        <v/>
      </c>
      <c r="E252" s="37" t="str">
        <f>IFERROR(IF(Loan_Not_Paid*Values_Entered,Monthly_Payment,""), "")</f>
        <v/>
      </c>
      <c r="F252" s="37" t="str">
        <f>IFERROR(IF(Loan_Not_Paid*Values_Entered,Principal,""), "")</f>
        <v/>
      </c>
      <c r="G252" s="37" t="str">
        <f>IFERROR(IF(Loan_Not_Paid*Values_Entered,Interest,""), "")</f>
        <v/>
      </c>
      <c r="H252" s="37" t="str">
        <f>IFERROR(IF(Loan_Not_Paid*Values_Entered,Ending_Balance,""), "")</f>
        <v/>
      </c>
    </row>
    <row r="253" spans="2:8" x14ac:dyDescent="0.2">
      <c r="B253" s="35" t="str">
        <f>IFERROR(IF(Loan_Not_Paid*Values_Entered,Payment_Number,""), "")</f>
        <v/>
      </c>
      <c r="C253" s="36" t="str">
        <f>IFERROR(IF(Loan_Not_Paid*Values_Entered,Payment_Date,""), "")</f>
        <v/>
      </c>
      <c r="D253" s="37" t="str">
        <f>IFERROR(IF(Loan_Not_Paid*Values_Entered,Beginning_Balance,""), "")</f>
        <v/>
      </c>
      <c r="E253" s="37" t="str">
        <f>IFERROR(IF(Loan_Not_Paid*Values_Entered,Monthly_Payment,""), "")</f>
        <v/>
      </c>
      <c r="F253" s="37" t="str">
        <f>IFERROR(IF(Loan_Not_Paid*Values_Entered,Principal,""), "")</f>
        <v/>
      </c>
      <c r="G253" s="37" t="str">
        <f>IFERROR(IF(Loan_Not_Paid*Values_Entered,Interest,""), "")</f>
        <v/>
      </c>
      <c r="H253" s="37" t="str">
        <f>IFERROR(IF(Loan_Not_Paid*Values_Entered,Ending_Balance,""), "")</f>
        <v/>
      </c>
    </row>
    <row r="254" spans="2:8" x14ac:dyDescent="0.2">
      <c r="B254" s="35" t="str">
        <f>IFERROR(IF(Loan_Not_Paid*Values_Entered,Payment_Number,""), "")</f>
        <v/>
      </c>
      <c r="C254" s="36" t="str">
        <f>IFERROR(IF(Loan_Not_Paid*Values_Entered,Payment_Date,""), "")</f>
        <v/>
      </c>
      <c r="D254" s="37" t="str">
        <f>IFERROR(IF(Loan_Not_Paid*Values_Entered,Beginning_Balance,""), "")</f>
        <v/>
      </c>
      <c r="E254" s="37" t="str">
        <f>IFERROR(IF(Loan_Not_Paid*Values_Entered,Monthly_Payment,""), "")</f>
        <v/>
      </c>
      <c r="F254" s="37" t="str">
        <f>IFERROR(IF(Loan_Not_Paid*Values_Entered,Principal,""), "")</f>
        <v/>
      </c>
      <c r="G254" s="37" t="str">
        <f>IFERROR(IF(Loan_Not_Paid*Values_Entered,Interest,""), "")</f>
        <v/>
      </c>
      <c r="H254" s="37" t="str">
        <f>IFERROR(IF(Loan_Not_Paid*Values_Entered,Ending_Balance,""), "")</f>
        <v/>
      </c>
    </row>
    <row r="255" spans="2:8" x14ac:dyDescent="0.2">
      <c r="B255" s="35" t="str">
        <f>IFERROR(IF(Loan_Not_Paid*Values_Entered,Payment_Number,""), "")</f>
        <v/>
      </c>
      <c r="C255" s="36" t="str">
        <f>IFERROR(IF(Loan_Not_Paid*Values_Entered,Payment_Date,""), "")</f>
        <v/>
      </c>
      <c r="D255" s="37" t="str">
        <f>IFERROR(IF(Loan_Not_Paid*Values_Entered,Beginning_Balance,""), "")</f>
        <v/>
      </c>
      <c r="E255" s="37" t="str">
        <f>IFERROR(IF(Loan_Not_Paid*Values_Entered,Monthly_Payment,""), "")</f>
        <v/>
      </c>
      <c r="F255" s="37" t="str">
        <f>IFERROR(IF(Loan_Not_Paid*Values_Entered,Principal,""), "")</f>
        <v/>
      </c>
      <c r="G255" s="37" t="str">
        <f>IFERROR(IF(Loan_Not_Paid*Values_Entered,Interest,""), "")</f>
        <v/>
      </c>
      <c r="H255" s="37" t="str">
        <f>IFERROR(IF(Loan_Not_Paid*Values_Entered,Ending_Balance,""), "")</f>
        <v/>
      </c>
    </row>
    <row r="256" spans="2:8" x14ac:dyDescent="0.2">
      <c r="B256" s="35" t="str">
        <f>IFERROR(IF(Loan_Not_Paid*Values_Entered,Payment_Number,""), "")</f>
        <v/>
      </c>
      <c r="C256" s="36" t="str">
        <f>IFERROR(IF(Loan_Not_Paid*Values_Entered,Payment_Date,""), "")</f>
        <v/>
      </c>
      <c r="D256" s="37" t="str">
        <f>IFERROR(IF(Loan_Not_Paid*Values_Entered,Beginning_Balance,""), "")</f>
        <v/>
      </c>
      <c r="E256" s="37" t="str">
        <f>IFERROR(IF(Loan_Not_Paid*Values_Entered,Monthly_Payment,""), "")</f>
        <v/>
      </c>
      <c r="F256" s="37" t="str">
        <f>IFERROR(IF(Loan_Not_Paid*Values_Entered,Principal,""), "")</f>
        <v/>
      </c>
      <c r="G256" s="37" t="str">
        <f>IFERROR(IF(Loan_Not_Paid*Values_Entered,Interest,""), "")</f>
        <v/>
      </c>
      <c r="H256" s="37" t="str">
        <f>IFERROR(IF(Loan_Not_Paid*Values_Entered,Ending_Balance,""), "")</f>
        <v/>
      </c>
    </row>
    <row r="257" spans="2:8" x14ac:dyDescent="0.2">
      <c r="B257" s="35" t="str">
        <f>IFERROR(IF(Loan_Not_Paid*Values_Entered,Payment_Number,""), "")</f>
        <v/>
      </c>
      <c r="C257" s="36" t="str">
        <f>IFERROR(IF(Loan_Not_Paid*Values_Entered,Payment_Date,""), "")</f>
        <v/>
      </c>
      <c r="D257" s="37" t="str">
        <f>IFERROR(IF(Loan_Not_Paid*Values_Entered,Beginning_Balance,""), "")</f>
        <v/>
      </c>
      <c r="E257" s="37" t="str">
        <f>IFERROR(IF(Loan_Not_Paid*Values_Entered,Monthly_Payment,""), "")</f>
        <v/>
      </c>
      <c r="F257" s="37" t="str">
        <f>IFERROR(IF(Loan_Not_Paid*Values_Entered,Principal,""), "")</f>
        <v/>
      </c>
      <c r="G257" s="37" t="str">
        <f>IFERROR(IF(Loan_Not_Paid*Values_Entered,Interest,""), "")</f>
        <v/>
      </c>
      <c r="H257" s="37" t="str">
        <f>IFERROR(IF(Loan_Not_Paid*Values_Entered,Ending_Balance,""), "")</f>
        <v/>
      </c>
    </row>
    <row r="258" spans="2:8" x14ac:dyDescent="0.2">
      <c r="B258" s="35" t="str">
        <f>IFERROR(IF(Loan_Not_Paid*Values_Entered,Payment_Number,""), "")</f>
        <v/>
      </c>
      <c r="C258" s="36" t="str">
        <f>IFERROR(IF(Loan_Not_Paid*Values_Entered,Payment_Date,""), "")</f>
        <v/>
      </c>
      <c r="D258" s="37" t="str">
        <f>IFERROR(IF(Loan_Not_Paid*Values_Entered,Beginning_Balance,""), "")</f>
        <v/>
      </c>
      <c r="E258" s="37" t="str">
        <f>IFERROR(IF(Loan_Not_Paid*Values_Entered,Monthly_Payment,""), "")</f>
        <v/>
      </c>
      <c r="F258" s="37" t="str">
        <f>IFERROR(IF(Loan_Not_Paid*Values_Entered,Principal,""), "")</f>
        <v/>
      </c>
      <c r="G258" s="37" t="str">
        <f>IFERROR(IF(Loan_Not_Paid*Values_Entered,Interest,""), "")</f>
        <v/>
      </c>
      <c r="H258" s="37" t="str">
        <f>IFERROR(IF(Loan_Not_Paid*Values_Entered,Ending_Balance,""), "")</f>
        <v/>
      </c>
    </row>
    <row r="259" spans="2:8" x14ac:dyDescent="0.2">
      <c r="B259" s="35" t="str">
        <f>IFERROR(IF(Loan_Not_Paid*Values_Entered,Payment_Number,""), "")</f>
        <v/>
      </c>
      <c r="C259" s="36" t="str">
        <f>IFERROR(IF(Loan_Not_Paid*Values_Entered,Payment_Date,""), "")</f>
        <v/>
      </c>
      <c r="D259" s="37" t="str">
        <f>IFERROR(IF(Loan_Not_Paid*Values_Entered,Beginning_Balance,""), "")</f>
        <v/>
      </c>
      <c r="E259" s="37" t="str">
        <f>IFERROR(IF(Loan_Not_Paid*Values_Entered,Monthly_Payment,""), "")</f>
        <v/>
      </c>
      <c r="F259" s="37" t="str">
        <f>IFERROR(IF(Loan_Not_Paid*Values_Entered,Principal,""), "")</f>
        <v/>
      </c>
      <c r="G259" s="37" t="str">
        <f>IFERROR(IF(Loan_Not_Paid*Values_Entered,Interest,""), "")</f>
        <v/>
      </c>
      <c r="H259" s="37" t="str">
        <f>IFERROR(IF(Loan_Not_Paid*Values_Entered,Ending_Balance,""), "")</f>
        <v/>
      </c>
    </row>
    <row r="260" spans="2:8" x14ac:dyDescent="0.2">
      <c r="B260" s="35" t="str">
        <f>IFERROR(IF(Loan_Not_Paid*Values_Entered,Payment_Number,""), "")</f>
        <v/>
      </c>
      <c r="C260" s="36" t="str">
        <f>IFERROR(IF(Loan_Not_Paid*Values_Entered,Payment_Date,""), "")</f>
        <v/>
      </c>
      <c r="D260" s="37" t="str">
        <f>IFERROR(IF(Loan_Not_Paid*Values_Entered,Beginning_Balance,""), "")</f>
        <v/>
      </c>
      <c r="E260" s="37" t="str">
        <f>IFERROR(IF(Loan_Not_Paid*Values_Entered,Monthly_Payment,""), "")</f>
        <v/>
      </c>
      <c r="F260" s="37" t="str">
        <f>IFERROR(IF(Loan_Not_Paid*Values_Entered,Principal,""), "")</f>
        <v/>
      </c>
      <c r="G260" s="37" t="str">
        <f>IFERROR(IF(Loan_Not_Paid*Values_Entered,Interest,""), "")</f>
        <v/>
      </c>
      <c r="H260" s="37" t="str">
        <f>IFERROR(IF(Loan_Not_Paid*Values_Entered,Ending_Balance,""), "")</f>
        <v/>
      </c>
    </row>
    <row r="261" spans="2:8" x14ac:dyDescent="0.2">
      <c r="B261" s="35" t="str">
        <f>IFERROR(IF(Loan_Not_Paid*Values_Entered,Payment_Number,""), "")</f>
        <v/>
      </c>
      <c r="C261" s="36" t="str">
        <f>IFERROR(IF(Loan_Not_Paid*Values_Entered,Payment_Date,""), "")</f>
        <v/>
      </c>
      <c r="D261" s="37" t="str">
        <f>IFERROR(IF(Loan_Not_Paid*Values_Entered,Beginning_Balance,""), "")</f>
        <v/>
      </c>
      <c r="E261" s="37" t="str">
        <f>IFERROR(IF(Loan_Not_Paid*Values_Entered,Monthly_Payment,""), "")</f>
        <v/>
      </c>
      <c r="F261" s="37" t="str">
        <f>IFERROR(IF(Loan_Not_Paid*Values_Entered,Principal,""), "")</f>
        <v/>
      </c>
      <c r="G261" s="37" t="str">
        <f>IFERROR(IF(Loan_Not_Paid*Values_Entered,Interest,""), "")</f>
        <v/>
      </c>
      <c r="H261" s="37" t="str">
        <f>IFERROR(IF(Loan_Not_Paid*Values_Entered,Ending_Balance,""), "")</f>
        <v/>
      </c>
    </row>
    <row r="262" spans="2:8" x14ac:dyDescent="0.2">
      <c r="B262" s="35" t="str">
        <f>IFERROR(IF(Loan_Not_Paid*Values_Entered,Payment_Number,""), "")</f>
        <v/>
      </c>
      <c r="C262" s="36" t="str">
        <f>IFERROR(IF(Loan_Not_Paid*Values_Entered,Payment_Date,""), "")</f>
        <v/>
      </c>
      <c r="D262" s="37" t="str">
        <f>IFERROR(IF(Loan_Not_Paid*Values_Entered,Beginning_Balance,""), "")</f>
        <v/>
      </c>
      <c r="E262" s="37" t="str">
        <f>IFERROR(IF(Loan_Not_Paid*Values_Entered,Monthly_Payment,""), "")</f>
        <v/>
      </c>
      <c r="F262" s="37" t="str">
        <f>IFERROR(IF(Loan_Not_Paid*Values_Entered,Principal,""), "")</f>
        <v/>
      </c>
      <c r="G262" s="37" t="str">
        <f>IFERROR(IF(Loan_Not_Paid*Values_Entered,Interest,""), "")</f>
        <v/>
      </c>
      <c r="H262" s="37" t="str">
        <f>IFERROR(IF(Loan_Not_Paid*Values_Entered,Ending_Balance,""), "")</f>
        <v/>
      </c>
    </row>
  </sheetData>
  <sheetProtection selectLockedCells="1"/>
  <mergeCells count="21">
    <mergeCell ref="B25:D25"/>
    <mergeCell ref="B16:E16"/>
    <mergeCell ref="B17:D17"/>
    <mergeCell ref="B18:D18"/>
    <mergeCell ref="B19:D19"/>
    <mergeCell ref="B20:D20"/>
    <mergeCell ref="B22:D22"/>
    <mergeCell ref="B23:D23"/>
    <mergeCell ref="B24:D24"/>
    <mergeCell ref="B21:D21"/>
    <mergeCell ref="B3:O3"/>
    <mergeCell ref="B5:H8"/>
    <mergeCell ref="G21:H21"/>
    <mergeCell ref="G23:H23"/>
    <mergeCell ref="G24:H24"/>
    <mergeCell ref="G16:H16"/>
    <mergeCell ref="G22:H22"/>
    <mergeCell ref="G17:H17"/>
    <mergeCell ref="G18:H18"/>
    <mergeCell ref="G19:H19"/>
    <mergeCell ref="G20:H20"/>
  </mergeCells>
  <conditionalFormatting sqref="C27:G262">
    <cfRule type="expression" dxfId="25" priority="20" stopIfTrue="1">
      <formula>NOT(Loan_Not_Paid)</formula>
    </cfRule>
    <cfRule type="expression" dxfId="24" priority="21" stopIfTrue="1">
      <formula>IF(ROW(C27)=Last_Row,TRUE,FALSE)</formula>
    </cfRule>
  </conditionalFormatting>
  <conditionalFormatting sqref="B27:B262">
    <cfRule type="expression" dxfId="23" priority="22" stopIfTrue="1">
      <formula>NOT(Loan_Not_Paid)</formula>
    </cfRule>
    <cfRule type="expression" dxfId="22" priority="23" stopIfTrue="1">
      <formula>IF(ROW(B27)=Last_Row,TRUE,FALSE)</formula>
    </cfRule>
  </conditionalFormatting>
  <conditionalFormatting sqref="H27:H262">
    <cfRule type="expression" dxfId="21" priority="24" stopIfTrue="1">
      <formula>NOT(Loan_Not_Paid)</formula>
    </cfRule>
    <cfRule type="expression" dxfId="20" priority="25" stopIfTrue="1">
      <formula>IF(ROW(H27)=Last_Row,TRUE,FALSE)</formula>
    </cfRule>
  </conditionalFormatting>
  <conditionalFormatting sqref="G22:H22">
    <cfRule type="expression" dxfId="19" priority="14">
      <formula>ISBLANK($G$20)</formula>
    </cfRule>
  </conditionalFormatting>
  <conditionalFormatting sqref="G19:H19">
    <cfRule type="expression" dxfId="18" priority="7">
      <formula>ISBLANK($G$18)</formula>
    </cfRule>
  </conditionalFormatting>
  <conditionalFormatting sqref="G23">
    <cfRule type="expression" dxfId="17" priority="5">
      <formula>ISBLANK($G$20)</formula>
    </cfRule>
  </conditionalFormatting>
  <conditionalFormatting sqref="G24:H24">
    <cfRule type="expression" dxfId="16" priority="4">
      <formula>ISBLANK($G$20)</formula>
    </cfRule>
  </conditionalFormatting>
  <conditionalFormatting sqref="G21:H21">
    <cfRule type="expression" dxfId="15" priority="3">
      <formula>ISBLANK($G$20)</formula>
    </cfRule>
  </conditionalFormatting>
  <conditionalFormatting sqref="G20:H20">
    <cfRule type="expression" dxfId="14" priority="1">
      <formula>$G$18="No"</formula>
    </cfRule>
    <cfRule type="expression" dxfId="13" priority="2">
      <formula>ISBLANK($G$18)</formula>
    </cfRule>
  </conditionalFormatting>
  <dataValidations xWindow="468" yWindow="413" count="26">
    <dataValidation allowBlank="1" showErrorMessage="1" sqref="A4:A7 B3:O3 B18:D18 C5:D10 B15 H5:H15 E13:E14 G17 G19:G20 G21:G22 E5:G12 C15:G15 B5:B10" xr:uid="{F5719553-8F33-4B77-8E56-0EAC3BB79861}"/>
    <dataValidation allowBlank="1" showInputMessage="1" showErrorMessage="1" prompt="Enter Loan amount in cell at right" sqref="B17:D17" xr:uid="{F10681FC-43C7-4D7F-A7EF-D9FEA363027B}"/>
    <dataValidation allowBlank="1" showInputMessage="1" showErrorMessage="1" prompt="Enter Loan amount in this cell" sqref="E17" xr:uid="{44D954CA-B113-4419-9FB4-C4DCE9266647}"/>
    <dataValidation allowBlank="1" showInputMessage="1" showErrorMessage="1" prompt="Enter Loan period in years in cell at right" sqref="B19:D19" xr:uid="{1A5AD217-1A20-4193-BB9B-86BFEA68E85F}"/>
    <dataValidation type="whole" allowBlank="1" showInputMessage="1" showErrorMessage="1" prompt="Enter Loan period 12 to 60 months in this cell" sqref="E19" xr:uid="{7A7CD462-8F57-4D90-B399-60F92953D57E}">
      <formula1>12</formula1>
      <formula2>60</formula2>
    </dataValidation>
    <dataValidation allowBlank="1" showInputMessage="1" showErrorMessage="1" prompt="Enter Start date of loan in cell at right" sqref="B20:D20" xr:uid="{62C0E21F-82AD-435E-812D-780E3537D607}"/>
    <dataValidation allowBlank="1" showInputMessage="1" showErrorMessage="1" prompt="Enter Start date of loan in this cell" sqref="E20" xr:uid="{BBACE9C8-6292-4F60-9E3F-973DD9AF74FF}"/>
    <dataValidation allowBlank="1" showInputMessage="1" showErrorMessage="1" prompt="Monthly payment is automatically calculated in cell at right" sqref="B21:D21" xr:uid="{3F6D8683-11BB-4E76-9B89-A28F9F391792}"/>
    <dataValidation allowBlank="1" showInputMessage="1" showErrorMessage="1" prompt="Monthly payment is automatically calculated in this cell" sqref="E21" xr:uid="{C4903C96-7EB1-4151-A595-7DED5E6B211A}"/>
    <dataValidation allowBlank="1" showInputMessage="1" showErrorMessage="1" prompt="Number of payments is automatically calculated in cell at right" sqref="B22:D22" xr:uid="{8598CA46-25E0-4487-95CD-1243841DC09B}"/>
    <dataValidation allowBlank="1" showInputMessage="1" showErrorMessage="1" prompt="Number of payments is automatically calculated in this cell" sqref="E22" xr:uid="{4BE50AEC-290F-4F99-84E4-77F14F594594}"/>
    <dataValidation allowBlank="1" showInputMessage="1" showErrorMessage="1" prompt="Total interest is automatically calculated in cell at right" sqref="B23:D23" xr:uid="{4D905414-57EC-4114-86EB-7391F8158BD5}"/>
    <dataValidation allowBlank="1" showInputMessage="1" showErrorMessage="1" prompt="Total interest is automatically calculated in this cell" sqref="E23" xr:uid="{85BDE7D6-BA98-48E6-8AF4-BBD1086C7149}"/>
    <dataValidation allowBlank="1" showInputMessage="1" showErrorMessage="1" prompt="Total cost of loan is automatically calculated in cell at right" sqref="B24:D25" xr:uid="{2863A9A6-5037-4E6A-B976-B4C04FC065DF}"/>
    <dataValidation allowBlank="1" showInputMessage="1" showErrorMessage="1" prompt="Total cost of loan is automatically calculated in this cell" sqref="E24" xr:uid="{768B50A2-A6CB-41E7-9E82-1E2FF41529FE}"/>
    <dataValidation allowBlank="1" showInputMessage="1" showErrorMessage="1" prompt="Enter values in cells E3 through E6 for each description in column B. Values in cells E8 through E11 are automatically calculated" sqref="B16" xr:uid="{A44F1497-22C0-4362-927B-253C13F4EFDD}"/>
    <dataValidation allowBlank="1" showInputMessage="1" showErrorMessage="1" prompt="Payment Number is automatically updated in this column under this heading" sqref="B26" xr:uid="{3B85EE8D-198B-445A-896D-651C10C636EA}"/>
    <dataValidation allowBlank="1" showInputMessage="1" showErrorMessage="1" prompt="Payment Date is automatically updated in this column under this heading" sqref="C26" xr:uid="{F77631F2-D546-497E-B517-CD9FA2682AF5}"/>
    <dataValidation allowBlank="1" showInputMessage="1" showErrorMessage="1" prompt="Beginning Balance is automatically calculated in this column under this heading" sqref="D26" xr:uid="{A5E3D4CF-8EAE-446F-9C0B-16FCA4707A1A}"/>
    <dataValidation allowBlank="1" showInputMessage="1" showErrorMessage="1" prompt="Payment amount is automatically calculated in this column under this heading" sqref="E26" xr:uid="{A762C1D9-D350-4E0B-8858-39CE167146B4}"/>
    <dataValidation allowBlank="1" showInputMessage="1" showErrorMessage="1" prompt="Principal amount is automatically updated in this column under this heading" sqref="F26" xr:uid="{1B059FA0-D697-4597-8280-E60003686340}"/>
    <dataValidation allowBlank="1" showInputMessage="1" showErrorMessage="1" prompt="Interest amount is automatically updated in this column under this heading" sqref="G26" xr:uid="{B67D0BE3-25A5-49E8-AACD-3FCCB5FF5A2B}"/>
    <dataValidation allowBlank="1" showInputMessage="1" showErrorMessage="1" prompt="Ending Balance is automatically updated in this column under this heading" sqref="H26" xr:uid="{907763D3-0566-4B4F-A266-1F8BE9C7EE3B}"/>
    <dataValidation allowBlank="1" showInputMessage="1" showErrorMessage="1" prompt="Enter Annual interest rate in this cell" sqref="E18" xr:uid="{69F0010C-5389-4229-B403-BD34E5072346}"/>
    <dataValidation allowBlank="1" showErrorMessage="1" prompt="Create a loan repayment schedule using this Loan calculator and amortisation worksheet. Total interest and total payments are automatically calculated" sqref="A8:A15" xr:uid="{FAD2DDC5-6A55-4580-84A1-BB7E604A0635}"/>
    <dataValidation type="list" allowBlank="1" showErrorMessage="1" prompt="Please select from the dropdown menu" sqref="G18:H18" xr:uid="{7F3FF293-7D98-4444-9B18-D4BA0C773E0E}">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DE0C0-B491-4090-BF76-BBCABA8F4913}">
  <dimension ref="A1:I57"/>
  <sheetViews>
    <sheetView zoomScale="50" zoomScaleNormal="50" zoomScaleSheetLayoutView="40" workbookViewId="0">
      <selection sqref="A1:I2"/>
    </sheetView>
  </sheetViews>
  <sheetFormatPr defaultColWidth="30.625" defaultRowHeight="35.1" customHeight="1" x14ac:dyDescent="0.2"/>
  <cols>
    <col min="1" max="1" width="30.625" style="186"/>
    <col min="2" max="7" width="30.625" style="185"/>
    <col min="8" max="8" width="7.5" style="185" customWidth="1"/>
    <col min="9" max="16384" width="30.625" style="185"/>
  </cols>
  <sheetData>
    <row r="1" spans="1:9" ht="50.1" customHeight="1" x14ac:dyDescent="0.2">
      <c r="A1" s="329" t="s">
        <v>143</v>
      </c>
      <c r="B1" s="330"/>
      <c r="C1" s="330"/>
      <c r="D1" s="330"/>
      <c r="E1" s="330"/>
      <c r="F1" s="330"/>
      <c r="G1" s="330"/>
      <c r="H1" s="330"/>
      <c r="I1" s="331"/>
    </row>
    <row r="2" spans="1:9" ht="50.1" customHeight="1" thickBot="1" x14ac:dyDescent="0.25">
      <c r="A2" s="332"/>
      <c r="B2" s="333"/>
      <c r="C2" s="333"/>
      <c r="D2" s="333"/>
      <c r="E2" s="333"/>
      <c r="F2" s="333"/>
      <c r="G2" s="333"/>
      <c r="H2" s="333"/>
      <c r="I2" s="334"/>
    </row>
    <row r="3" spans="1:9" ht="42" customHeight="1" thickTop="1" x14ac:dyDescent="0.2"/>
    <row r="4" spans="1:9" ht="42" customHeight="1" x14ac:dyDescent="0.2">
      <c r="A4" s="338" t="s">
        <v>19</v>
      </c>
      <c r="B4" s="339"/>
      <c r="C4" s="340"/>
      <c r="D4" s="341"/>
      <c r="E4" s="341"/>
      <c r="F4" s="341"/>
      <c r="G4" s="342"/>
    </row>
    <row r="5" spans="1:9" ht="42" customHeight="1" x14ac:dyDescent="0.2"/>
    <row r="6" spans="1:9" ht="42" customHeight="1" x14ac:dyDescent="0.2">
      <c r="A6" s="326" t="s">
        <v>107</v>
      </c>
      <c r="B6" s="327"/>
      <c r="C6" s="327"/>
      <c r="D6" s="327"/>
      <c r="E6" s="327"/>
      <c r="F6" s="327"/>
      <c r="G6" s="328"/>
      <c r="H6" s="183"/>
      <c r="I6" s="324" t="s">
        <v>112</v>
      </c>
    </row>
    <row r="7" spans="1:9" ht="42" customHeight="1" x14ac:dyDescent="0.2">
      <c r="A7" s="145"/>
      <c r="B7" s="208" t="s">
        <v>108</v>
      </c>
      <c r="C7" s="209" t="s">
        <v>109</v>
      </c>
      <c r="D7" s="210" t="s">
        <v>110</v>
      </c>
      <c r="E7" s="208" t="s">
        <v>111</v>
      </c>
      <c r="F7" s="211"/>
      <c r="G7" s="212"/>
      <c r="I7" s="325"/>
    </row>
    <row r="8" spans="1:9" ht="42" customHeight="1" x14ac:dyDescent="0.2">
      <c r="A8" s="187" t="s">
        <v>113</v>
      </c>
      <c r="B8" s="189"/>
      <c r="C8" s="180"/>
      <c r="D8" s="191"/>
      <c r="E8" s="189"/>
      <c r="F8" s="193"/>
      <c r="G8" s="201"/>
      <c r="I8" s="202" t="s">
        <v>114</v>
      </c>
    </row>
    <row r="9" spans="1:9" ht="42" customHeight="1" x14ac:dyDescent="0.2">
      <c r="A9" s="213" t="s">
        <v>115</v>
      </c>
      <c r="B9" s="214"/>
      <c r="C9" s="215"/>
      <c r="D9" s="216"/>
      <c r="E9" s="214"/>
      <c r="F9" s="217"/>
      <c r="G9" s="218"/>
      <c r="I9" s="225">
        <v>25</v>
      </c>
    </row>
    <row r="10" spans="1:9" ht="42" customHeight="1" x14ac:dyDescent="0.2">
      <c r="A10" s="187" t="s">
        <v>116</v>
      </c>
      <c r="B10" s="190"/>
      <c r="C10" s="181"/>
      <c r="D10" s="192"/>
      <c r="E10" s="190"/>
      <c r="F10" s="193"/>
      <c r="G10" s="201"/>
      <c r="I10" s="203">
        <v>12</v>
      </c>
    </row>
    <row r="11" spans="1:9" ht="42" customHeight="1" x14ac:dyDescent="0.2">
      <c r="A11" s="219" t="s">
        <v>117</v>
      </c>
      <c r="B11" s="220" t="str">
        <f>IFERROR(SUM(B9-B10)/B9,"")</f>
        <v/>
      </c>
      <c r="C11" s="221" t="str">
        <f>IFERROR(SUM(C9-C10)/C9,"")</f>
        <v/>
      </c>
      <c r="D11" s="222" t="str">
        <f>IFERROR(SUM(D9-D10)/D9,"")</f>
        <v/>
      </c>
      <c r="E11" s="220" t="str">
        <f>IFERROR(SUM(E9-E10)/E9,"")</f>
        <v/>
      </c>
      <c r="F11" s="223"/>
      <c r="G11" s="224"/>
      <c r="I11" s="226">
        <f>SUM(I9-I10)/I10</f>
        <v>1.0833333333333333</v>
      </c>
    </row>
    <row r="12" spans="1:9" ht="42" customHeight="1" x14ac:dyDescent="0.2">
      <c r="B12" s="182"/>
      <c r="C12" s="182"/>
      <c r="D12" s="182"/>
      <c r="E12" s="182"/>
    </row>
    <row r="13" spans="1:9" ht="42" customHeight="1" x14ac:dyDescent="0.2">
      <c r="A13" s="335" t="s">
        <v>118</v>
      </c>
      <c r="B13" s="336"/>
      <c r="C13" s="336"/>
      <c r="D13" s="336"/>
      <c r="E13" s="336"/>
      <c r="F13" s="336"/>
      <c r="G13" s="337"/>
      <c r="H13" s="183"/>
      <c r="I13" s="324" t="s">
        <v>112</v>
      </c>
    </row>
    <row r="14" spans="1:9" ht="42" customHeight="1" x14ac:dyDescent="0.2">
      <c r="A14" s="227" t="s">
        <v>119</v>
      </c>
      <c r="B14" s="208" t="s">
        <v>108</v>
      </c>
      <c r="C14" s="208" t="s">
        <v>109</v>
      </c>
      <c r="D14" s="208" t="s">
        <v>110</v>
      </c>
      <c r="E14" s="208" t="s">
        <v>111</v>
      </c>
      <c r="F14" s="228" t="s">
        <v>120</v>
      </c>
      <c r="G14" s="229" t="s">
        <v>121</v>
      </c>
      <c r="H14" s="183"/>
      <c r="I14" s="325"/>
    </row>
    <row r="15" spans="1:9" ht="42" customHeight="1" x14ac:dyDescent="0.2">
      <c r="A15" s="184">
        <v>1</v>
      </c>
      <c r="B15" s="189"/>
      <c r="C15" s="189"/>
      <c r="D15" s="189"/>
      <c r="E15" s="189"/>
      <c r="F15" s="194">
        <f t="shared" ref="F15:F26" si="0">SUM(B15:E15)</f>
        <v>0</v>
      </c>
      <c r="G15" s="204">
        <f t="shared" ref="G15:G26" si="1">SUM(F15/30)</f>
        <v>0</v>
      </c>
      <c r="I15" s="202">
        <v>30</v>
      </c>
    </row>
    <row r="16" spans="1:9" ht="42" customHeight="1" x14ac:dyDescent="0.2">
      <c r="A16" s="231">
        <v>2</v>
      </c>
      <c r="B16" s="232"/>
      <c r="C16" s="232"/>
      <c r="D16" s="232"/>
      <c r="E16" s="232"/>
      <c r="F16" s="233">
        <f t="shared" si="0"/>
        <v>0</v>
      </c>
      <c r="G16" s="234">
        <f t="shared" si="1"/>
        <v>0</v>
      </c>
      <c r="I16" s="230">
        <v>28</v>
      </c>
    </row>
    <row r="17" spans="1:9" ht="42" customHeight="1" x14ac:dyDescent="0.2">
      <c r="A17" s="184">
        <v>3</v>
      </c>
      <c r="B17" s="189"/>
      <c r="C17" s="189"/>
      <c r="D17" s="189"/>
      <c r="E17" s="189"/>
      <c r="F17" s="194">
        <f t="shared" si="0"/>
        <v>0</v>
      </c>
      <c r="G17" s="204">
        <f t="shared" si="1"/>
        <v>0</v>
      </c>
      <c r="I17" s="202">
        <v>30</v>
      </c>
    </row>
    <row r="18" spans="1:9" ht="42" customHeight="1" x14ac:dyDescent="0.2">
      <c r="A18" s="231">
        <v>4</v>
      </c>
      <c r="B18" s="232"/>
      <c r="C18" s="232"/>
      <c r="D18" s="232"/>
      <c r="E18" s="232"/>
      <c r="F18" s="233">
        <f t="shared" si="0"/>
        <v>0</v>
      </c>
      <c r="G18" s="234">
        <f t="shared" si="1"/>
        <v>0</v>
      </c>
      <c r="I18" s="230">
        <v>45</v>
      </c>
    </row>
    <row r="19" spans="1:9" ht="42" customHeight="1" x14ac:dyDescent="0.2">
      <c r="A19" s="184">
        <v>5</v>
      </c>
      <c r="B19" s="189"/>
      <c r="C19" s="189"/>
      <c r="D19" s="189"/>
      <c r="E19" s="189"/>
      <c r="F19" s="194">
        <f t="shared" si="0"/>
        <v>0</v>
      </c>
      <c r="G19" s="204">
        <f t="shared" si="1"/>
        <v>0</v>
      </c>
      <c r="I19" s="202">
        <v>44</v>
      </c>
    </row>
    <row r="20" spans="1:9" ht="42" customHeight="1" x14ac:dyDescent="0.2">
      <c r="A20" s="231">
        <v>6</v>
      </c>
      <c r="B20" s="232"/>
      <c r="C20" s="232"/>
      <c r="D20" s="232"/>
      <c r="E20" s="232"/>
      <c r="F20" s="233">
        <f t="shared" si="0"/>
        <v>0</v>
      </c>
      <c r="G20" s="234">
        <f t="shared" si="1"/>
        <v>0</v>
      </c>
      <c r="I20" s="230">
        <v>46</v>
      </c>
    </row>
    <row r="21" spans="1:9" ht="42" customHeight="1" x14ac:dyDescent="0.2">
      <c r="A21" s="184">
        <v>7</v>
      </c>
      <c r="B21" s="189"/>
      <c r="C21" s="189"/>
      <c r="D21" s="189"/>
      <c r="E21" s="189"/>
      <c r="F21" s="194">
        <f t="shared" si="0"/>
        <v>0</v>
      </c>
      <c r="G21" s="204">
        <f t="shared" si="1"/>
        <v>0</v>
      </c>
      <c r="I21" s="202">
        <v>50</v>
      </c>
    </row>
    <row r="22" spans="1:9" ht="42" customHeight="1" x14ac:dyDescent="0.2">
      <c r="A22" s="231">
        <v>8</v>
      </c>
      <c r="B22" s="232"/>
      <c r="C22" s="232"/>
      <c r="D22" s="232"/>
      <c r="E22" s="232"/>
      <c r="F22" s="233">
        <f t="shared" si="0"/>
        <v>0</v>
      </c>
      <c r="G22" s="234">
        <f t="shared" si="1"/>
        <v>0</v>
      </c>
      <c r="I22" s="230">
        <v>48</v>
      </c>
    </row>
    <row r="23" spans="1:9" ht="42" customHeight="1" x14ac:dyDescent="0.2">
      <c r="A23" s="184">
        <v>9</v>
      </c>
      <c r="B23" s="189"/>
      <c r="C23" s="189"/>
      <c r="D23" s="189"/>
      <c r="E23" s="189"/>
      <c r="F23" s="194">
        <f t="shared" si="0"/>
        <v>0</v>
      </c>
      <c r="G23" s="204">
        <f t="shared" si="1"/>
        <v>0</v>
      </c>
      <c r="I23" s="202">
        <v>51</v>
      </c>
    </row>
    <row r="24" spans="1:9" ht="42" customHeight="1" x14ac:dyDescent="0.2">
      <c r="A24" s="231">
        <v>10</v>
      </c>
      <c r="B24" s="232"/>
      <c r="C24" s="232"/>
      <c r="D24" s="232"/>
      <c r="E24" s="232"/>
      <c r="F24" s="233">
        <f t="shared" si="0"/>
        <v>0</v>
      </c>
      <c r="G24" s="234">
        <f t="shared" si="1"/>
        <v>0</v>
      </c>
      <c r="I24" s="230">
        <v>55</v>
      </c>
    </row>
    <row r="25" spans="1:9" ht="42" customHeight="1" x14ac:dyDescent="0.2">
      <c r="A25" s="184">
        <v>11</v>
      </c>
      <c r="B25" s="189"/>
      <c r="C25" s="189"/>
      <c r="D25" s="189"/>
      <c r="E25" s="189"/>
      <c r="F25" s="194">
        <f t="shared" si="0"/>
        <v>0</v>
      </c>
      <c r="G25" s="204">
        <f t="shared" si="1"/>
        <v>0</v>
      </c>
      <c r="I25" s="202">
        <v>55</v>
      </c>
    </row>
    <row r="26" spans="1:9" ht="42" customHeight="1" x14ac:dyDescent="0.2">
      <c r="A26" s="227">
        <v>12</v>
      </c>
      <c r="B26" s="235"/>
      <c r="C26" s="235"/>
      <c r="D26" s="235"/>
      <c r="E26" s="235"/>
      <c r="F26" s="236">
        <f t="shared" si="0"/>
        <v>0</v>
      </c>
      <c r="G26" s="237">
        <f t="shared" si="1"/>
        <v>0</v>
      </c>
      <c r="I26" s="238">
        <v>60</v>
      </c>
    </row>
    <row r="27" spans="1:9" ht="42" customHeight="1" x14ac:dyDescent="0.2">
      <c r="B27" s="179"/>
      <c r="C27" s="179"/>
      <c r="D27" s="179"/>
      <c r="E27" s="179"/>
    </row>
    <row r="28" spans="1:9" ht="42" customHeight="1" x14ac:dyDescent="0.2">
      <c r="B28" s="179"/>
      <c r="C28" s="179"/>
      <c r="D28" s="179"/>
      <c r="E28" s="179"/>
    </row>
    <row r="29" spans="1:9" ht="42" customHeight="1" x14ac:dyDescent="0.2">
      <c r="A29" s="326" t="s">
        <v>122</v>
      </c>
      <c r="B29" s="327"/>
      <c r="C29" s="327"/>
      <c r="D29" s="327"/>
      <c r="E29" s="327"/>
      <c r="F29" s="327"/>
      <c r="G29" s="328"/>
      <c r="H29" s="183"/>
      <c r="I29" s="324" t="s">
        <v>112</v>
      </c>
    </row>
    <row r="30" spans="1:9" ht="42" customHeight="1" x14ac:dyDescent="0.2">
      <c r="A30" s="239" t="s">
        <v>119</v>
      </c>
      <c r="B30" s="208" t="s">
        <v>108</v>
      </c>
      <c r="C30" s="208" t="s">
        <v>109</v>
      </c>
      <c r="D30" s="208" t="s">
        <v>110</v>
      </c>
      <c r="E30" s="208" t="s">
        <v>111</v>
      </c>
      <c r="F30" s="240" t="s">
        <v>123</v>
      </c>
      <c r="G30" s="229" t="s">
        <v>124</v>
      </c>
      <c r="I30" s="325"/>
    </row>
    <row r="31" spans="1:9" ht="42" customHeight="1" x14ac:dyDescent="0.2">
      <c r="A31" s="184">
        <v>1</v>
      </c>
      <c r="B31" s="195">
        <f t="shared" ref="B31:B42" si="2">SUM($B$9*B15)</f>
        <v>0</v>
      </c>
      <c r="C31" s="195">
        <f t="shared" ref="C31:C42" si="3">SUM($C$9*C15)</f>
        <v>0</v>
      </c>
      <c r="D31" s="195">
        <f t="shared" ref="D31:D42" si="4">SUM($D$9*D15)</f>
        <v>0</v>
      </c>
      <c r="E31" s="195">
        <f t="shared" ref="E31:E42" si="5">SUM($E$9*E15)</f>
        <v>0</v>
      </c>
      <c r="F31" s="196">
        <f t="shared" ref="F31:F42" si="6">SUM(B31:E31)</f>
        <v>0</v>
      </c>
      <c r="G31" s="188">
        <f t="shared" ref="G31:G42" si="7">SUM(F31/30)</f>
        <v>0</v>
      </c>
      <c r="I31" s="203">
        <f>SUM($I$9*I15)</f>
        <v>750</v>
      </c>
    </row>
    <row r="32" spans="1:9" ht="42" customHeight="1" x14ac:dyDescent="0.2">
      <c r="A32" s="231">
        <v>2</v>
      </c>
      <c r="B32" s="241">
        <f t="shared" si="2"/>
        <v>0</v>
      </c>
      <c r="C32" s="241">
        <f t="shared" si="3"/>
        <v>0</v>
      </c>
      <c r="D32" s="241">
        <f t="shared" si="4"/>
        <v>0</v>
      </c>
      <c r="E32" s="241">
        <f t="shared" si="5"/>
        <v>0</v>
      </c>
      <c r="F32" s="242">
        <f t="shared" si="6"/>
        <v>0</v>
      </c>
      <c r="G32" s="243">
        <f t="shared" si="7"/>
        <v>0</v>
      </c>
      <c r="I32" s="225">
        <f>SUM($I$9*I16)</f>
        <v>700</v>
      </c>
    </row>
    <row r="33" spans="1:9" ht="42" customHeight="1" x14ac:dyDescent="0.2">
      <c r="A33" s="184">
        <v>3</v>
      </c>
      <c r="B33" s="195">
        <f t="shared" si="2"/>
        <v>0</v>
      </c>
      <c r="C33" s="195">
        <f t="shared" si="3"/>
        <v>0</v>
      </c>
      <c r="D33" s="195">
        <f t="shared" si="4"/>
        <v>0</v>
      </c>
      <c r="E33" s="195">
        <f t="shared" si="5"/>
        <v>0</v>
      </c>
      <c r="F33" s="196">
        <f t="shared" si="6"/>
        <v>0</v>
      </c>
      <c r="G33" s="188">
        <f t="shared" si="7"/>
        <v>0</v>
      </c>
      <c r="I33" s="203"/>
    </row>
    <row r="34" spans="1:9" ht="42" customHeight="1" x14ac:dyDescent="0.2">
      <c r="A34" s="231">
        <v>4</v>
      </c>
      <c r="B34" s="241">
        <f t="shared" si="2"/>
        <v>0</v>
      </c>
      <c r="C34" s="241">
        <f t="shared" si="3"/>
        <v>0</v>
      </c>
      <c r="D34" s="241">
        <f t="shared" si="4"/>
        <v>0</v>
      </c>
      <c r="E34" s="241">
        <f t="shared" si="5"/>
        <v>0</v>
      </c>
      <c r="F34" s="242">
        <f t="shared" si="6"/>
        <v>0</v>
      </c>
      <c r="G34" s="243">
        <f t="shared" si="7"/>
        <v>0</v>
      </c>
      <c r="I34" s="225">
        <f t="shared" ref="I34:I42" si="8">SUM($I$9*I18)</f>
        <v>1125</v>
      </c>
    </row>
    <row r="35" spans="1:9" ht="42" customHeight="1" x14ac:dyDescent="0.2">
      <c r="A35" s="184">
        <v>5</v>
      </c>
      <c r="B35" s="195">
        <f t="shared" si="2"/>
        <v>0</v>
      </c>
      <c r="C35" s="195">
        <f t="shared" si="3"/>
        <v>0</v>
      </c>
      <c r="D35" s="195">
        <f t="shared" si="4"/>
        <v>0</v>
      </c>
      <c r="E35" s="195">
        <f t="shared" si="5"/>
        <v>0</v>
      </c>
      <c r="F35" s="196">
        <f t="shared" si="6"/>
        <v>0</v>
      </c>
      <c r="G35" s="188">
        <f t="shared" si="7"/>
        <v>0</v>
      </c>
      <c r="I35" s="203">
        <f t="shared" si="8"/>
        <v>1100</v>
      </c>
    </row>
    <row r="36" spans="1:9" ht="42" customHeight="1" x14ac:dyDescent="0.2">
      <c r="A36" s="231">
        <v>6</v>
      </c>
      <c r="B36" s="241">
        <f t="shared" si="2"/>
        <v>0</v>
      </c>
      <c r="C36" s="241">
        <f t="shared" si="3"/>
        <v>0</v>
      </c>
      <c r="D36" s="241">
        <f t="shared" si="4"/>
        <v>0</v>
      </c>
      <c r="E36" s="241">
        <f t="shared" si="5"/>
        <v>0</v>
      </c>
      <c r="F36" s="242">
        <f t="shared" si="6"/>
        <v>0</v>
      </c>
      <c r="G36" s="243">
        <f t="shared" si="7"/>
        <v>0</v>
      </c>
      <c r="I36" s="225">
        <f t="shared" si="8"/>
        <v>1150</v>
      </c>
    </row>
    <row r="37" spans="1:9" ht="42" customHeight="1" x14ac:dyDescent="0.2">
      <c r="A37" s="184">
        <v>7</v>
      </c>
      <c r="B37" s="195">
        <f t="shared" si="2"/>
        <v>0</v>
      </c>
      <c r="C37" s="195">
        <f t="shared" si="3"/>
        <v>0</v>
      </c>
      <c r="D37" s="195">
        <f t="shared" si="4"/>
        <v>0</v>
      </c>
      <c r="E37" s="195">
        <f t="shared" si="5"/>
        <v>0</v>
      </c>
      <c r="F37" s="196">
        <f t="shared" si="6"/>
        <v>0</v>
      </c>
      <c r="G37" s="188">
        <f t="shared" si="7"/>
        <v>0</v>
      </c>
      <c r="I37" s="203">
        <f t="shared" si="8"/>
        <v>1250</v>
      </c>
    </row>
    <row r="38" spans="1:9" ht="42" customHeight="1" x14ac:dyDescent="0.2">
      <c r="A38" s="231">
        <v>8</v>
      </c>
      <c r="B38" s="241">
        <f t="shared" si="2"/>
        <v>0</v>
      </c>
      <c r="C38" s="241">
        <f t="shared" si="3"/>
        <v>0</v>
      </c>
      <c r="D38" s="241">
        <f t="shared" si="4"/>
        <v>0</v>
      </c>
      <c r="E38" s="241">
        <f t="shared" si="5"/>
        <v>0</v>
      </c>
      <c r="F38" s="242">
        <f t="shared" si="6"/>
        <v>0</v>
      </c>
      <c r="G38" s="243">
        <f t="shared" si="7"/>
        <v>0</v>
      </c>
      <c r="I38" s="225">
        <f t="shared" si="8"/>
        <v>1200</v>
      </c>
    </row>
    <row r="39" spans="1:9" ht="42" customHeight="1" x14ac:dyDescent="0.2">
      <c r="A39" s="184">
        <v>9</v>
      </c>
      <c r="B39" s="195">
        <f t="shared" si="2"/>
        <v>0</v>
      </c>
      <c r="C39" s="195">
        <f t="shared" si="3"/>
        <v>0</v>
      </c>
      <c r="D39" s="195">
        <f t="shared" si="4"/>
        <v>0</v>
      </c>
      <c r="E39" s="195">
        <f t="shared" si="5"/>
        <v>0</v>
      </c>
      <c r="F39" s="196">
        <f t="shared" si="6"/>
        <v>0</v>
      </c>
      <c r="G39" s="188">
        <f t="shared" si="7"/>
        <v>0</v>
      </c>
      <c r="I39" s="203">
        <f t="shared" si="8"/>
        <v>1275</v>
      </c>
    </row>
    <row r="40" spans="1:9" ht="42" customHeight="1" x14ac:dyDescent="0.2">
      <c r="A40" s="231">
        <v>10</v>
      </c>
      <c r="B40" s="241">
        <f t="shared" si="2"/>
        <v>0</v>
      </c>
      <c r="C40" s="241">
        <f t="shared" si="3"/>
        <v>0</v>
      </c>
      <c r="D40" s="241">
        <f t="shared" si="4"/>
        <v>0</v>
      </c>
      <c r="E40" s="241">
        <f t="shared" si="5"/>
        <v>0</v>
      </c>
      <c r="F40" s="242">
        <f t="shared" si="6"/>
        <v>0</v>
      </c>
      <c r="G40" s="243">
        <f t="shared" si="7"/>
        <v>0</v>
      </c>
      <c r="I40" s="225">
        <f t="shared" si="8"/>
        <v>1375</v>
      </c>
    </row>
    <row r="41" spans="1:9" ht="42" customHeight="1" x14ac:dyDescent="0.2">
      <c r="A41" s="184">
        <v>11</v>
      </c>
      <c r="B41" s="195">
        <f t="shared" si="2"/>
        <v>0</v>
      </c>
      <c r="C41" s="195">
        <f t="shared" si="3"/>
        <v>0</v>
      </c>
      <c r="D41" s="195">
        <f t="shared" si="4"/>
        <v>0</v>
      </c>
      <c r="E41" s="195">
        <f t="shared" si="5"/>
        <v>0</v>
      </c>
      <c r="F41" s="196">
        <f t="shared" si="6"/>
        <v>0</v>
      </c>
      <c r="G41" s="188">
        <f t="shared" si="7"/>
        <v>0</v>
      </c>
      <c r="I41" s="203">
        <f t="shared" si="8"/>
        <v>1375</v>
      </c>
    </row>
    <row r="42" spans="1:9" ht="42" customHeight="1" x14ac:dyDescent="0.2">
      <c r="A42" s="227">
        <v>12</v>
      </c>
      <c r="B42" s="244">
        <f t="shared" si="2"/>
        <v>0</v>
      </c>
      <c r="C42" s="244">
        <f t="shared" si="3"/>
        <v>0</v>
      </c>
      <c r="D42" s="244">
        <f t="shared" si="4"/>
        <v>0</v>
      </c>
      <c r="E42" s="244">
        <f t="shared" si="5"/>
        <v>0</v>
      </c>
      <c r="F42" s="245">
        <f t="shared" si="6"/>
        <v>0</v>
      </c>
      <c r="G42" s="246">
        <f t="shared" si="7"/>
        <v>0</v>
      </c>
      <c r="I42" s="247">
        <f t="shared" si="8"/>
        <v>1500</v>
      </c>
    </row>
    <row r="43" spans="1:9" ht="42" customHeight="1" x14ac:dyDescent="0.2"/>
    <row r="44" spans="1:9" ht="42" customHeight="1" x14ac:dyDescent="0.2">
      <c r="A44" s="326" t="s">
        <v>31</v>
      </c>
      <c r="B44" s="327"/>
      <c r="C44" s="327"/>
      <c r="D44" s="327"/>
      <c r="E44" s="327"/>
      <c r="F44" s="327"/>
      <c r="G44" s="328"/>
      <c r="H44" s="200"/>
      <c r="I44" s="324" t="s">
        <v>112</v>
      </c>
    </row>
    <row r="45" spans="1:9" ht="42" customHeight="1" x14ac:dyDescent="0.2">
      <c r="A45" s="239" t="s">
        <v>119</v>
      </c>
      <c r="B45" s="208" t="s">
        <v>108</v>
      </c>
      <c r="C45" s="208" t="s">
        <v>109</v>
      </c>
      <c r="D45" s="208" t="s">
        <v>110</v>
      </c>
      <c r="E45" s="208" t="s">
        <v>111</v>
      </c>
      <c r="F45" s="228" t="s">
        <v>125</v>
      </c>
      <c r="G45" s="229" t="s">
        <v>126</v>
      </c>
      <c r="I45" s="325"/>
    </row>
    <row r="46" spans="1:9" ht="42" customHeight="1" x14ac:dyDescent="0.2">
      <c r="A46" s="184">
        <v>1</v>
      </c>
      <c r="B46" s="195">
        <f t="shared" ref="B46:B57" si="9">SUM($B$10*B15)</f>
        <v>0</v>
      </c>
      <c r="C46" s="197">
        <f t="shared" ref="C46:C57" si="10">SUM($C$10*C15)</f>
        <v>0</v>
      </c>
      <c r="D46" s="197">
        <f t="shared" ref="D46:D57" si="11">SUM($D$10*D15)</f>
        <v>0</v>
      </c>
      <c r="E46" s="197">
        <f t="shared" ref="E46:E57" si="12">SUM($E$10*E15)</f>
        <v>0</v>
      </c>
      <c r="F46" s="198">
        <f t="shared" ref="F46:F57" si="13">SUM(B46:E46)</f>
        <v>0</v>
      </c>
      <c r="G46" s="199">
        <f t="shared" ref="G46:G57" si="14">SUM(F46/30)</f>
        <v>0</v>
      </c>
      <c r="I46" s="205">
        <f t="shared" ref="I46:I57" si="15">SUM($I$10*I15)</f>
        <v>360</v>
      </c>
    </row>
    <row r="47" spans="1:9" ht="42" customHeight="1" x14ac:dyDescent="0.2">
      <c r="A47" s="231">
        <v>2</v>
      </c>
      <c r="B47" s="241">
        <f t="shared" si="9"/>
        <v>0</v>
      </c>
      <c r="C47" s="248">
        <f t="shared" si="10"/>
        <v>0</v>
      </c>
      <c r="D47" s="248">
        <f t="shared" si="11"/>
        <v>0</v>
      </c>
      <c r="E47" s="248">
        <f t="shared" si="12"/>
        <v>0</v>
      </c>
      <c r="F47" s="249">
        <f t="shared" si="13"/>
        <v>0</v>
      </c>
      <c r="G47" s="250">
        <f t="shared" si="14"/>
        <v>0</v>
      </c>
      <c r="I47" s="251">
        <f t="shared" si="15"/>
        <v>336</v>
      </c>
    </row>
    <row r="48" spans="1:9" ht="42" customHeight="1" x14ac:dyDescent="0.2">
      <c r="A48" s="184">
        <v>3</v>
      </c>
      <c r="B48" s="195">
        <f t="shared" si="9"/>
        <v>0</v>
      </c>
      <c r="C48" s="197">
        <f t="shared" si="10"/>
        <v>0</v>
      </c>
      <c r="D48" s="197">
        <f t="shared" si="11"/>
        <v>0</v>
      </c>
      <c r="E48" s="197">
        <f t="shared" si="12"/>
        <v>0</v>
      </c>
      <c r="F48" s="198">
        <f t="shared" si="13"/>
        <v>0</v>
      </c>
      <c r="G48" s="199">
        <f t="shared" si="14"/>
        <v>0</v>
      </c>
      <c r="I48" s="205">
        <f t="shared" si="15"/>
        <v>360</v>
      </c>
    </row>
    <row r="49" spans="1:9" ht="42" customHeight="1" x14ac:dyDescent="0.2">
      <c r="A49" s="231">
        <v>4</v>
      </c>
      <c r="B49" s="241">
        <f t="shared" si="9"/>
        <v>0</v>
      </c>
      <c r="C49" s="248">
        <f t="shared" si="10"/>
        <v>0</v>
      </c>
      <c r="D49" s="248">
        <f t="shared" si="11"/>
        <v>0</v>
      </c>
      <c r="E49" s="248">
        <f t="shared" si="12"/>
        <v>0</v>
      </c>
      <c r="F49" s="249">
        <f t="shared" si="13"/>
        <v>0</v>
      </c>
      <c r="G49" s="250">
        <f t="shared" si="14"/>
        <v>0</v>
      </c>
      <c r="I49" s="251">
        <f t="shared" si="15"/>
        <v>540</v>
      </c>
    </row>
    <row r="50" spans="1:9" ht="42" customHeight="1" x14ac:dyDescent="0.2">
      <c r="A50" s="184">
        <v>5</v>
      </c>
      <c r="B50" s="195">
        <f t="shared" si="9"/>
        <v>0</v>
      </c>
      <c r="C50" s="197">
        <f t="shared" si="10"/>
        <v>0</v>
      </c>
      <c r="D50" s="197">
        <f t="shared" si="11"/>
        <v>0</v>
      </c>
      <c r="E50" s="197">
        <f t="shared" si="12"/>
        <v>0</v>
      </c>
      <c r="F50" s="198">
        <f t="shared" si="13"/>
        <v>0</v>
      </c>
      <c r="G50" s="199">
        <f t="shared" si="14"/>
        <v>0</v>
      </c>
      <c r="I50" s="205">
        <f t="shared" si="15"/>
        <v>528</v>
      </c>
    </row>
    <row r="51" spans="1:9" ht="42" customHeight="1" x14ac:dyDescent="0.2">
      <c r="A51" s="231">
        <v>6</v>
      </c>
      <c r="B51" s="241">
        <f t="shared" si="9"/>
        <v>0</v>
      </c>
      <c r="C51" s="248">
        <f t="shared" si="10"/>
        <v>0</v>
      </c>
      <c r="D51" s="248">
        <f t="shared" si="11"/>
        <v>0</v>
      </c>
      <c r="E51" s="248">
        <f t="shared" si="12"/>
        <v>0</v>
      </c>
      <c r="F51" s="249">
        <f t="shared" si="13"/>
        <v>0</v>
      </c>
      <c r="G51" s="250">
        <f t="shared" si="14"/>
        <v>0</v>
      </c>
      <c r="I51" s="251">
        <f t="shared" si="15"/>
        <v>552</v>
      </c>
    </row>
    <row r="52" spans="1:9" ht="42" customHeight="1" x14ac:dyDescent="0.2">
      <c r="A52" s="184">
        <v>7</v>
      </c>
      <c r="B52" s="195">
        <f t="shared" si="9"/>
        <v>0</v>
      </c>
      <c r="C52" s="197">
        <f t="shared" si="10"/>
        <v>0</v>
      </c>
      <c r="D52" s="197">
        <f t="shared" si="11"/>
        <v>0</v>
      </c>
      <c r="E52" s="197">
        <f t="shared" si="12"/>
        <v>0</v>
      </c>
      <c r="F52" s="198">
        <f t="shared" si="13"/>
        <v>0</v>
      </c>
      <c r="G52" s="199">
        <f t="shared" si="14"/>
        <v>0</v>
      </c>
      <c r="I52" s="205">
        <f t="shared" si="15"/>
        <v>600</v>
      </c>
    </row>
    <row r="53" spans="1:9" ht="42" customHeight="1" x14ac:dyDescent="0.2">
      <c r="A53" s="231">
        <v>8</v>
      </c>
      <c r="B53" s="241">
        <f t="shared" si="9"/>
        <v>0</v>
      </c>
      <c r="C53" s="248">
        <f t="shared" si="10"/>
        <v>0</v>
      </c>
      <c r="D53" s="248">
        <f t="shared" si="11"/>
        <v>0</v>
      </c>
      <c r="E53" s="248">
        <f t="shared" si="12"/>
        <v>0</v>
      </c>
      <c r="F53" s="249">
        <f t="shared" si="13"/>
        <v>0</v>
      </c>
      <c r="G53" s="250">
        <f t="shared" si="14"/>
        <v>0</v>
      </c>
      <c r="I53" s="251">
        <f t="shared" si="15"/>
        <v>576</v>
      </c>
    </row>
    <row r="54" spans="1:9" ht="42" customHeight="1" x14ac:dyDescent="0.2">
      <c r="A54" s="184">
        <v>9</v>
      </c>
      <c r="B54" s="195">
        <f t="shared" si="9"/>
        <v>0</v>
      </c>
      <c r="C54" s="197">
        <f t="shared" si="10"/>
        <v>0</v>
      </c>
      <c r="D54" s="197">
        <f t="shared" si="11"/>
        <v>0</v>
      </c>
      <c r="E54" s="197">
        <f t="shared" si="12"/>
        <v>0</v>
      </c>
      <c r="F54" s="198">
        <f t="shared" si="13"/>
        <v>0</v>
      </c>
      <c r="G54" s="199">
        <f t="shared" si="14"/>
        <v>0</v>
      </c>
      <c r="I54" s="205">
        <f t="shared" si="15"/>
        <v>612</v>
      </c>
    </row>
    <row r="55" spans="1:9" ht="42" customHeight="1" x14ac:dyDescent="0.2">
      <c r="A55" s="231">
        <v>10</v>
      </c>
      <c r="B55" s="241">
        <f t="shared" si="9"/>
        <v>0</v>
      </c>
      <c r="C55" s="248">
        <f t="shared" si="10"/>
        <v>0</v>
      </c>
      <c r="D55" s="248">
        <f t="shared" si="11"/>
        <v>0</v>
      </c>
      <c r="E55" s="248">
        <f t="shared" si="12"/>
        <v>0</v>
      </c>
      <c r="F55" s="249">
        <f t="shared" si="13"/>
        <v>0</v>
      </c>
      <c r="G55" s="250">
        <f t="shared" si="14"/>
        <v>0</v>
      </c>
      <c r="I55" s="251">
        <f t="shared" si="15"/>
        <v>660</v>
      </c>
    </row>
    <row r="56" spans="1:9" ht="42" customHeight="1" x14ac:dyDescent="0.2">
      <c r="A56" s="184">
        <v>11</v>
      </c>
      <c r="B56" s="195">
        <f t="shared" si="9"/>
        <v>0</v>
      </c>
      <c r="C56" s="197">
        <f t="shared" si="10"/>
        <v>0</v>
      </c>
      <c r="D56" s="197">
        <f t="shared" si="11"/>
        <v>0</v>
      </c>
      <c r="E56" s="197">
        <f t="shared" si="12"/>
        <v>0</v>
      </c>
      <c r="F56" s="198">
        <f t="shared" si="13"/>
        <v>0</v>
      </c>
      <c r="G56" s="199">
        <f t="shared" si="14"/>
        <v>0</v>
      </c>
      <c r="I56" s="205">
        <f t="shared" si="15"/>
        <v>660</v>
      </c>
    </row>
    <row r="57" spans="1:9" ht="42" customHeight="1" x14ac:dyDescent="0.2">
      <c r="A57" s="227">
        <v>12</v>
      </c>
      <c r="B57" s="253">
        <f t="shared" si="9"/>
        <v>0</v>
      </c>
      <c r="C57" s="254">
        <f t="shared" si="10"/>
        <v>0</v>
      </c>
      <c r="D57" s="254">
        <f t="shared" si="11"/>
        <v>0</v>
      </c>
      <c r="E57" s="254">
        <f t="shared" si="12"/>
        <v>0</v>
      </c>
      <c r="F57" s="255">
        <f t="shared" si="13"/>
        <v>0</v>
      </c>
      <c r="G57" s="256">
        <f t="shared" si="14"/>
        <v>0</v>
      </c>
      <c r="I57" s="252">
        <f t="shared" si="15"/>
        <v>720</v>
      </c>
    </row>
  </sheetData>
  <mergeCells count="11">
    <mergeCell ref="I44:I45"/>
    <mergeCell ref="A44:G44"/>
    <mergeCell ref="A1:I2"/>
    <mergeCell ref="I13:I14"/>
    <mergeCell ref="I6:I7"/>
    <mergeCell ref="A13:G13"/>
    <mergeCell ref="A6:G6"/>
    <mergeCell ref="A29:G29"/>
    <mergeCell ref="I29:I30"/>
    <mergeCell ref="A4:B4"/>
    <mergeCell ref="C4:G4"/>
  </mergeCells>
  <dataValidations disablePrompts="1" count="1">
    <dataValidation type="list" allowBlank="1" showInputMessage="1" showErrorMessage="1" sqref="C4" xr:uid="{5458F235-BCD6-4705-8957-227D93F1CA10}">
      <formula1>#REF!</formula1>
    </dataValidation>
  </dataValidations>
  <pageMargins left="0.7" right="0.7" top="0.75" bottom="0.75" header="0.3" footer="0.3"/>
  <pageSetup scale="2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113FF-F9E7-43E4-8ACA-2CA02A0043BE}">
  <dimension ref="A1:P49"/>
  <sheetViews>
    <sheetView zoomScale="60" zoomScaleNormal="60" workbookViewId="0">
      <selection activeCell="I7" sqref="I7"/>
    </sheetView>
  </sheetViews>
  <sheetFormatPr defaultColWidth="12.625" defaultRowHeight="30" customHeight="1" x14ac:dyDescent="0.2"/>
  <cols>
    <col min="1" max="1" width="35.625" style="106" customWidth="1"/>
    <col min="2" max="2" width="20.625" style="108" customWidth="1"/>
    <col min="3" max="16384" width="12.625" style="108"/>
  </cols>
  <sheetData>
    <row r="1" spans="1:16" ht="54.95" customHeight="1" x14ac:dyDescent="0.2">
      <c r="A1" s="351" t="s">
        <v>143</v>
      </c>
      <c r="B1" s="352"/>
      <c r="C1" s="352"/>
      <c r="D1" s="352"/>
      <c r="E1" s="352"/>
      <c r="F1" s="352"/>
      <c r="G1" s="352"/>
      <c r="H1" s="352"/>
      <c r="I1" s="352"/>
      <c r="J1" s="352"/>
      <c r="K1" s="352"/>
      <c r="L1" s="352"/>
      <c r="M1" s="352"/>
      <c r="N1" s="352"/>
      <c r="O1" s="352"/>
      <c r="P1" s="353"/>
    </row>
    <row r="2" spans="1:16" ht="54.95" customHeight="1" thickBot="1" x14ac:dyDescent="0.25">
      <c r="A2" s="354"/>
      <c r="B2" s="355"/>
      <c r="C2" s="355"/>
      <c r="D2" s="355"/>
      <c r="E2" s="355"/>
      <c r="F2" s="355"/>
      <c r="G2" s="355"/>
      <c r="H2" s="355"/>
      <c r="I2" s="355"/>
      <c r="J2" s="355"/>
      <c r="K2" s="355"/>
      <c r="L2" s="355"/>
      <c r="M2" s="355"/>
      <c r="N2" s="355"/>
      <c r="O2" s="355"/>
      <c r="P2" s="356"/>
    </row>
    <row r="3" spans="1:16" ht="39.950000000000003" customHeight="1" thickTop="1" x14ac:dyDescent="0.2"/>
    <row r="4" spans="1:16" ht="39.950000000000003" customHeight="1" x14ac:dyDescent="0.2">
      <c r="A4" s="145" t="s">
        <v>63</v>
      </c>
      <c r="B4" s="365"/>
      <c r="C4" s="366"/>
      <c r="D4" s="366"/>
      <c r="E4" s="366"/>
      <c r="F4" s="366"/>
      <c r="G4" s="366"/>
      <c r="H4" s="105"/>
      <c r="I4" s="105"/>
      <c r="J4" s="105"/>
      <c r="K4" s="105"/>
      <c r="L4" s="105"/>
      <c r="M4" s="105"/>
      <c r="N4" s="105"/>
      <c r="O4" s="105"/>
      <c r="P4" s="105"/>
    </row>
    <row r="5" spans="1:16" ht="39.950000000000003" customHeight="1" x14ac:dyDescent="0.2">
      <c r="A5" s="145" t="s">
        <v>127</v>
      </c>
      <c r="B5" s="367">
        <v>0.06</v>
      </c>
      <c r="C5" s="368"/>
      <c r="D5" s="368"/>
      <c r="E5" s="368"/>
      <c r="F5" s="368"/>
      <c r="G5" s="368"/>
      <c r="H5" s="105"/>
      <c r="I5" s="105"/>
      <c r="J5" s="105"/>
      <c r="K5" s="105"/>
      <c r="L5" s="105"/>
      <c r="M5" s="105"/>
      <c r="N5" s="105"/>
      <c r="O5" s="105"/>
      <c r="P5" s="105"/>
    </row>
    <row r="6" spans="1:16" ht="39.950000000000003" customHeight="1" x14ac:dyDescent="0.2">
      <c r="A6" s="145" t="s">
        <v>128</v>
      </c>
      <c r="B6" s="365"/>
      <c r="C6" s="366"/>
      <c r="D6" s="366"/>
      <c r="E6" s="366"/>
      <c r="F6" s="366"/>
      <c r="G6" s="366"/>
      <c r="H6" s="105"/>
      <c r="I6" s="105"/>
      <c r="J6" s="105"/>
      <c r="K6" s="105"/>
      <c r="L6" s="105"/>
      <c r="M6" s="105"/>
      <c r="N6" s="105"/>
      <c r="O6" s="105"/>
      <c r="P6" s="105"/>
    </row>
    <row r="7" spans="1:16" ht="39.950000000000003" customHeight="1" x14ac:dyDescent="0.2">
      <c r="A7" s="145" t="s">
        <v>129</v>
      </c>
      <c r="B7" s="369" t="str">
        <f>IFERROR(PMT(B5/12,B6,B4)*-1,"")</f>
        <v/>
      </c>
      <c r="C7" s="370"/>
      <c r="D7" s="370"/>
      <c r="E7" s="370"/>
      <c r="F7" s="370"/>
      <c r="G7" s="370"/>
      <c r="H7" s="105"/>
      <c r="I7" s="105"/>
      <c r="J7" s="105"/>
      <c r="K7" s="105"/>
      <c r="L7" s="105"/>
      <c r="M7" s="105"/>
      <c r="N7" s="105"/>
      <c r="O7" s="105"/>
      <c r="P7" s="105"/>
    </row>
    <row r="8" spans="1:16" ht="39.950000000000003" customHeight="1" x14ac:dyDescent="0.2">
      <c r="B8" s="107"/>
      <c r="C8" s="105"/>
      <c r="D8" s="105"/>
      <c r="E8" s="105"/>
      <c r="F8" s="105"/>
      <c r="G8" s="105"/>
      <c r="H8" s="105"/>
      <c r="I8" s="105"/>
      <c r="J8" s="105"/>
      <c r="K8" s="105"/>
      <c r="L8" s="105"/>
      <c r="M8" s="105"/>
      <c r="N8" s="105"/>
      <c r="O8" s="105"/>
      <c r="P8" s="105"/>
    </row>
    <row r="9" spans="1:16" ht="39.950000000000003" customHeight="1" x14ac:dyDescent="0.2">
      <c r="A9" s="145" t="s">
        <v>19</v>
      </c>
      <c r="B9" s="348"/>
      <c r="C9" s="349"/>
      <c r="D9" s="349"/>
      <c r="E9" s="349"/>
      <c r="F9" s="349"/>
      <c r="G9" s="350"/>
      <c r="I9" s="110"/>
      <c r="J9" s="110"/>
      <c r="K9" s="110"/>
      <c r="L9" s="110"/>
      <c r="M9" s="110"/>
      <c r="N9" s="110"/>
      <c r="O9" s="110"/>
      <c r="P9" s="110"/>
    </row>
    <row r="10" spans="1:16" ht="39.950000000000003" customHeight="1" x14ac:dyDescent="0.2">
      <c r="A10" s="111"/>
      <c r="B10" s="122"/>
      <c r="D10" s="109"/>
      <c r="E10" s="110"/>
      <c r="F10" s="110"/>
      <c r="G10" s="109"/>
      <c r="I10" s="110"/>
      <c r="J10" s="110"/>
      <c r="K10" s="110"/>
      <c r="L10" s="110"/>
      <c r="M10" s="110"/>
      <c r="N10" s="110"/>
      <c r="O10" s="110"/>
      <c r="P10" s="110"/>
    </row>
    <row r="11" spans="1:16" ht="39.950000000000003" customHeight="1" x14ac:dyDescent="0.2">
      <c r="A11" s="111"/>
      <c r="B11" s="112"/>
      <c r="C11" s="105"/>
      <c r="D11" s="357" t="s">
        <v>20</v>
      </c>
      <c r="E11" s="358"/>
      <c r="F11" s="358"/>
      <c r="G11" s="358"/>
      <c r="H11" s="358"/>
      <c r="I11" s="358"/>
      <c r="J11" s="358"/>
      <c r="K11" s="358"/>
      <c r="L11" s="358"/>
      <c r="M11" s="358"/>
      <c r="N11" s="358"/>
      <c r="O11" s="359"/>
      <c r="P11" s="113"/>
    </row>
    <row r="12" spans="1:16" s="158" customFormat="1" ht="39.950000000000003" customHeight="1" x14ac:dyDescent="0.2">
      <c r="A12" s="152" t="s">
        <v>21</v>
      </c>
      <c r="B12" s="153" t="s">
        <v>22</v>
      </c>
      <c r="C12" s="154" t="s">
        <v>23</v>
      </c>
      <c r="D12" s="155">
        <v>1</v>
      </c>
      <c r="E12" s="155">
        <v>2</v>
      </c>
      <c r="F12" s="155">
        <v>3</v>
      </c>
      <c r="G12" s="155">
        <v>4</v>
      </c>
      <c r="H12" s="155">
        <v>5</v>
      </c>
      <c r="I12" s="155">
        <v>6</v>
      </c>
      <c r="J12" s="155">
        <v>7</v>
      </c>
      <c r="K12" s="156">
        <v>8</v>
      </c>
      <c r="L12" s="155">
        <v>9</v>
      </c>
      <c r="M12" s="155">
        <v>10</v>
      </c>
      <c r="N12" s="155">
        <v>11</v>
      </c>
      <c r="O12" s="155">
        <v>12</v>
      </c>
      <c r="P12" s="157" t="s">
        <v>24</v>
      </c>
    </row>
    <row r="13" spans="1:16" ht="39.950000000000003" customHeight="1" x14ac:dyDescent="0.2">
      <c r="A13" s="123" t="s">
        <v>130</v>
      </c>
      <c r="B13" s="126"/>
      <c r="C13" s="125">
        <v>0</v>
      </c>
      <c r="D13" s="127">
        <f>'Sales Assumptions'!F31</f>
        <v>0</v>
      </c>
      <c r="E13" s="127">
        <f>'Sales Assumptions'!F32</f>
        <v>0</v>
      </c>
      <c r="F13" s="127">
        <f>'Sales Assumptions'!F33</f>
        <v>0</v>
      </c>
      <c r="G13" s="127">
        <f>'Sales Assumptions'!F34</f>
        <v>0</v>
      </c>
      <c r="H13" s="127">
        <f>'Sales Assumptions'!F35</f>
        <v>0</v>
      </c>
      <c r="I13" s="127">
        <f>'Sales Assumptions'!F36</f>
        <v>0</v>
      </c>
      <c r="J13" s="127">
        <f>'Sales Assumptions'!F37</f>
        <v>0</v>
      </c>
      <c r="K13" s="128">
        <f>'Sales Assumptions'!F38</f>
        <v>0</v>
      </c>
      <c r="L13" s="127">
        <f>'Sales Assumptions'!F39</f>
        <v>0</v>
      </c>
      <c r="M13" s="127">
        <f>'Sales Assumptions'!F40</f>
        <v>0</v>
      </c>
      <c r="N13" s="127">
        <f>'Sales Assumptions'!F41</f>
        <v>0</v>
      </c>
      <c r="O13" s="127">
        <f>'Sales Assumptions'!F42</f>
        <v>0</v>
      </c>
      <c r="P13" s="130">
        <f t="shared" ref="P13:P20" si="0">SUM(C13:O13)</f>
        <v>0</v>
      </c>
    </row>
    <row r="14" spans="1:16" ht="39.950000000000003" customHeight="1" x14ac:dyDescent="0.2">
      <c r="A14" s="165" t="s">
        <v>131</v>
      </c>
      <c r="B14" s="171"/>
      <c r="C14" s="172">
        <f>B4</f>
        <v>0</v>
      </c>
      <c r="D14" s="173" t="s">
        <v>44</v>
      </c>
      <c r="E14" s="173" t="s">
        <v>44</v>
      </c>
      <c r="F14" s="173" t="s">
        <v>44</v>
      </c>
      <c r="G14" s="173" t="s">
        <v>44</v>
      </c>
      <c r="H14" s="173" t="s">
        <v>44</v>
      </c>
      <c r="I14" s="173" t="s">
        <v>44</v>
      </c>
      <c r="J14" s="173" t="s">
        <v>44</v>
      </c>
      <c r="K14" s="174" t="s">
        <v>44</v>
      </c>
      <c r="L14" s="173" t="s">
        <v>44</v>
      </c>
      <c r="M14" s="173" t="s">
        <v>44</v>
      </c>
      <c r="N14" s="173" t="s">
        <v>44</v>
      </c>
      <c r="O14" s="173" t="s">
        <v>44</v>
      </c>
      <c r="P14" s="164">
        <f t="shared" si="0"/>
        <v>0</v>
      </c>
    </row>
    <row r="15" spans="1:16" ht="39.950000000000003" customHeight="1" x14ac:dyDescent="0.2">
      <c r="A15" s="123" t="s">
        <v>132</v>
      </c>
      <c r="B15" s="126"/>
      <c r="C15" s="125">
        <v>0</v>
      </c>
      <c r="D15" s="125">
        <v>0</v>
      </c>
      <c r="E15" s="125">
        <v>0</v>
      </c>
      <c r="F15" s="125">
        <v>0</v>
      </c>
      <c r="G15" s="125">
        <v>0</v>
      </c>
      <c r="H15" s="125">
        <v>0</v>
      </c>
      <c r="I15" s="125">
        <v>0</v>
      </c>
      <c r="J15" s="125">
        <v>0</v>
      </c>
      <c r="K15" s="129">
        <v>0</v>
      </c>
      <c r="L15" s="125">
        <v>0</v>
      </c>
      <c r="M15" s="125">
        <v>0</v>
      </c>
      <c r="N15" s="125">
        <v>0</v>
      </c>
      <c r="O15" s="125">
        <v>0</v>
      </c>
      <c r="P15" s="130">
        <f t="shared" si="0"/>
        <v>0</v>
      </c>
    </row>
    <row r="16" spans="1:16" ht="39.950000000000003" customHeight="1" x14ac:dyDescent="0.2">
      <c r="A16" s="165" t="s">
        <v>133</v>
      </c>
      <c r="B16" s="171"/>
      <c r="C16" s="172">
        <v>0</v>
      </c>
      <c r="D16" s="172">
        <v>0</v>
      </c>
      <c r="E16" s="172">
        <v>0</v>
      </c>
      <c r="F16" s="172">
        <v>0</v>
      </c>
      <c r="G16" s="172">
        <v>0</v>
      </c>
      <c r="H16" s="172">
        <v>0</v>
      </c>
      <c r="I16" s="172">
        <v>0</v>
      </c>
      <c r="J16" s="172">
        <v>0</v>
      </c>
      <c r="K16" s="175">
        <v>0</v>
      </c>
      <c r="L16" s="172">
        <v>0</v>
      </c>
      <c r="M16" s="172">
        <v>0</v>
      </c>
      <c r="N16" s="172">
        <v>0</v>
      </c>
      <c r="O16" s="172">
        <v>0</v>
      </c>
      <c r="P16" s="164">
        <f t="shared" si="0"/>
        <v>0</v>
      </c>
    </row>
    <row r="17" spans="1:16" ht="39.950000000000003" customHeight="1" x14ac:dyDescent="0.2">
      <c r="A17" s="124" t="s">
        <v>28</v>
      </c>
      <c r="B17" s="126"/>
      <c r="C17" s="125">
        <v>0</v>
      </c>
      <c r="D17" s="125">
        <v>0</v>
      </c>
      <c r="E17" s="125">
        <v>0</v>
      </c>
      <c r="F17" s="125">
        <v>0</v>
      </c>
      <c r="G17" s="125">
        <v>0</v>
      </c>
      <c r="H17" s="125">
        <v>0</v>
      </c>
      <c r="I17" s="125">
        <v>0</v>
      </c>
      <c r="J17" s="125">
        <v>0</v>
      </c>
      <c r="K17" s="129">
        <v>0</v>
      </c>
      <c r="L17" s="125">
        <v>0</v>
      </c>
      <c r="M17" s="125">
        <v>0</v>
      </c>
      <c r="N17" s="125">
        <v>0</v>
      </c>
      <c r="O17" s="125">
        <v>0</v>
      </c>
      <c r="P17" s="130">
        <f t="shared" si="0"/>
        <v>0</v>
      </c>
    </row>
    <row r="18" spans="1:16" ht="39.950000000000003" customHeight="1" x14ac:dyDescent="0.2">
      <c r="A18" s="167" t="s">
        <v>28</v>
      </c>
      <c r="B18" s="171"/>
      <c r="C18" s="172">
        <v>0</v>
      </c>
      <c r="D18" s="172">
        <v>0</v>
      </c>
      <c r="E18" s="172">
        <v>0</v>
      </c>
      <c r="F18" s="172">
        <v>0</v>
      </c>
      <c r="G18" s="172">
        <v>0</v>
      </c>
      <c r="H18" s="172">
        <v>0</v>
      </c>
      <c r="I18" s="172">
        <v>0</v>
      </c>
      <c r="J18" s="172">
        <v>0</v>
      </c>
      <c r="K18" s="175">
        <v>0</v>
      </c>
      <c r="L18" s="172">
        <v>0</v>
      </c>
      <c r="M18" s="172">
        <v>0</v>
      </c>
      <c r="N18" s="172">
        <v>0</v>
      </c>
      <c r="O18" s="172">
        <v>0</v>
      </c>
      <c r="P18" s="164">
        <f t="shared" si="0"/>
        <v>0</v>
      </c>
    </row>
    <row r="19" spans="1:16" ht="39.950000000000003" customHeight="1" x14ac:dyDescent="0.2">
      <c r="A19" s="124" t="s">
        <v>28</v>
      </c>
      <c r="B19" s="126"/>
      <c r="C19" s="125">
        <v>0</v>
      </c>
      <c r="D19" s="125">
        <v>0</v>
      </c>
      <c r="E19" s="125">
        <v>0</v>
      </c>
      <c r="F19" s="125">
        <v>0</v>
      </c>
      <c r="G19" s="125">
        <v>0</v>
      </c>
      <c r="H19" s="125">
        <v>0</v>
      </c>
      <c r="I19" s="125">
        <v>0</v>
      </c>
      <c r="J19" s="125">
        <v>0</v>
      </c>
      <c r="K19" s="129">
        <v>0</v>
      </c>
      <c r="L19" s="125">
        <v>0</v>
      </c>
      <c r="M19" s="125">
        <v>0</v>
      </c>
      <c r="N19" s="125">
        <v>0</v>
      </c>
      <c r="O19" s="125">
        <v>0</v>
      </c>
      <c r="P19" s="130">
        <f t="shared" si="0"/>
        <v>0</v>
      </c>
    </row>
    <row r="20" spans="1:16" ht="39.950000000000003" customHeight="1" x14ac:dyDescent="0.2">
      <c r="A20" s="360" t="s">
        <v>29</v>
      </c>
      <c r="B20" s="361"/>
      <c r="C20" s="176">
        <f t="shared" ref="C20:O20" si="1">SUM(C13:C19)</f>
        <v>0</v>
      </c>
      <c r="D20" s="176">
        <f t="shared" si="1"/>
        <v>0</v>
      </c>
      <c r="E20" s="176">
        <f t="shared" si="1"/>
        <v>0</v>
      </c>
      <c r="F20" s="176">
        <f t="shared" si="1"/>
        <v>0</v>
      </c>
      <c r="G20" s="176">
        <f t="shared" si="1"/>
        <v>0</v>
      </c>
      <c r="H20" s="176">
        <f t="shared" si="1"/>
        <v>0</v>
      </c>
      <c r="I20" s="176">
        <f t="shared" si="1"/>
        <v>0</v>
      </c>
      <c r="J20" s="176">
        <f t="shared" si="1"/>
        <v>0</v>
      </c>
      <c r="K20" s="177">
        <f t="shared" si="1"/>
        <v>0</v>
      </c>
      <c r="L20" s="176">
        <f t="shared" si="1"/>
        <v>0</v>
      </c>
      <c r="M20" s="176">
        <f t="shared" si="1"/>
        <v>0</v>
      </c>
      <c r="N20" s="176">
        <f t="shared" si="1"/>
        <v>0</v>
      </c>
      <c r="O20" s="176">
        <f t="shared" si="1"/>
        <v>0</v>
      </c>
      <c r="P20" s="170">
        <f t="shared" si="0"/>
        <v>0</v>
      </c>
    </row>
    <row r="21" spans="1:16" ht="39.950000000000003" customHeight="1" x14ac:dyDescent="0.2">
      <c r="C21" s="114"/>
      <c r="D21" s="114"/>
      <c r="E21" s="114"/>
      <c r="F21" s="114"/>
      <c r="G21" s="114"/>
      <c r="H21" s="114"/>
      <c r="I21" s="114"/>
      <c r="J21" s="114"/>
      <c r="K21" s="114"/>
      <c r="L21" s="114"/>
      <c r="M21" s="114"/>
      <c r="N21" s="114"/>
      <c r="O21" s="114"/>
      <c r="P21" s="115"/>
    </row>
    <row r="22" spans="1:16" ht="39.950000000000003" customHeight="1" x14ac:dyDescent="0.2">
      <c r="C22" s="114"/>
      <c r="D22" s="362" t="s">
        <v>20</v>
      </c>
      <c r="E22" s="363"/>
      <c r="F22" s="363"/>
      <c r="G22" s="363"/>
      <c r="H22" s="363"/>
      <c r="I22" s="363"/>
      <c r="J22" s="363"/>
      <c r="K22" s="363"/>
      <c r="L22" s="363"/>
      <c r="M22" s="363"/>
      <c r="N22" s="363"/>
      <c r="O22" s="364"/>
      <c r="P22" s="115"/>
    </row>
    <row r="23" spans="1:16" ht="39.950000000000003" customHeight="1" x14ac:dyDescent="0.2">
      <c r="A23" s="146" t="s">
        <v>30</v>
      </c>
      <c r="B23" s="147" t="s">
        <v>22</v>
      </c>
      <c r="C23" s="148" t="s">
        <v>23</v>
      </c>
      <c r="D23" s="150">
        <v>1</v>
      </c>
      <c r="E23" s="149">
        <v>2</v>
      </c>
      <c r="F23" s="150">
        <v>3</v>
      </c>
      <c r="G23" s="149">
        <v>4</v>
      </c>
      <c r="H23" s="149">
        <v>5</v>
      </c>
      <c r="I23" s="150">
        <v>6</v>
      </c>
      <c r="J23" s="149">
        <v>7</v>
      </c>
      <c r="K23" s="150">
        <v>8</v>
      </c>
      <c r="L23" s="149">
        <v>9</v>
      </c>
      <c r="M23" s="149">
        <v>10</v>
      </c>
      <c r="N23" s="149">
        <v>11</v>
      </c>
      <c r="O23" s="150">
        <v>12</v>
      </c>
      <c r="P23" s="151" t="s">
        <v>24</v>
      </c>
    </row>
    <row r="24" spans="1:16" ht="39.950000000000003" customHeight="1" x14ac:dyDescent="0.2">
      <c r="A24" s="133" t="s">
        <v>134</v>
      </c>
      <c r="B24" s="143"/>
      <c r="C24" s="134">
        <v>0</v>
      </c>
      <c r="D24" s="128">
        <f>'Sales Assumptions'!$F46</f>
        <v>0</v>
      </c>
      <c r="E24" s="127">
        <f>'Sales Assumptions'!$F47</f>
        <v>0</v>
      </c>
      <c r="F24" s="128">
        <f>'Sales Assumptions'!$F48</f>
        <v>0</v>
      </c>
      <c r="G24" s="127">
        <f>'Sales Assumptions'!$F49</f>
        <v>0</v>
      </c>
      <c r="H24" s="127">
        <f>'Sales Assumptions'!$F50</f>
        <v>0</v>
      </c>
      <c r="I24" s="128">
        <f>'Sales Assumptions'!$F51</f>
        <v>0</v>
      </c>
      <c r="J24" s="127">
        <f>'Sales Assumptions'!$F52</f>
        <v>0</v>
      </c>
      <c r="K24" s="128">
        <f>'Sales Assumptions'!$F53</f>
        <v>0</v>
      </c>
      <c r="L24" s="127">
        <f>'Sales Assumptions'!$F54</f>
        <v>0</v>
      </c>
      <c r="M24" s="127">
        <f>'Sales Assumptions'!$F55</f>
        <v>0</v>
      </c>
      <c r="N24" s="127">
        <f>'Sales Assumptions'!$F56</f>
        <v>0</v>
      </c>
      <c r="O24" s="135">
        <f>'Sales Assumptions'!$F57</f>
        <v>0</v>
      </c>
      <c r="P24" s="139">
        <f t="shared" ref="P24:P36" si="2">SUM(C24:O24)</f>
        <v>0</v>
      </c>
    </row>
    <row r="25" spans="1:16" ht="39.950000000000003" customHeight="1" x14ac:dyDescent="0.2">
      <c r="A25" s="159" t="s">
        <v>133</v>
      </c>
      <c r="B25" s="160"/>
      <c r="C25" s="161">
        <f>SUM(C16)</f>
        <v>0</v>
      </c>
      <c r="D25" s="162">
        <v>0</v>
      </c>
      <c r="E25" s="163">
        <v>0</v>
      </c>
      <c r="F25" s="162">
        <v>0</v>
      </c>
      <c r="G25" s="163">
        <v>0</v>
      </c>
      <c r="H25" s="163">
        <v>0</v>
      </c>
      <c r="I25" s="162">
        <v>0</v>
      </c>
      <c r="J25" s="163">
        <v>0</v>
      </c>
      <c r="K25" s="162">
        <v>0</v>
      </c>
      <c r="L25" s="163">
        <v>0</v>
      </c>
      <c r="M25" s="163">
        <v>0</v>
      </c>
      <c r="N25" s="163">
        <v>0</v>
      </c>
      <c r="O25" s="163">
        <v>0</v>
      </c>
      <c r="P25" s="164">
        <f t="shared" si="2"/>
        <v>0</v>
      </c>
    </row>
    <row r="26" spans="1:16" ht="39.950000000000003" customHeight="1" x14ac:dyDescent="0.2">
      <c r="A26" s="133" t="s">
        <v>32</v>
      </c>
      <c r="B26" s="143"/>
      <c r="C26" s="136">
        <v>0</v>
      </c>
      <c r="D26" s="140">
        <v>0</v>
      </c>
      <c r="E26" s="136">
        <v>0</v>
      </c>
      <c r="F26" s="140">
        <v>0</v>
      </c>
      <c r="G26" s="136">
        <v>0</v>
      </c>
      <c r="H26" s="136">
        <v>0</v>
      </c>
      <c r="I26" s="140">
        <v>0</v>
      </c>
      <c r="J26" s="136">
        <v>0</v>
      </c>
      <c r="K26" s="140">
        <v>0</v>
      </c>
      <c r="L26" s="136">
        <v>0</v>
      </c>
      <c r="M26" s="136">
        <v>0</v>
      </c>
      <c r="N26" s="136">
        <v>0</v>
      </c>
      <c r="O26" s="136">
        <v>0</v>
      </c>
      <c r="P26" s="130">
        <f t="shared" si="2"/>
        <v>0</v>
      </c>
    </row>
    <row r="27" spans="1:16" ht="39.950000000000003" customHeight="1" x14ac:dyDescent="0.2">
      <c r="A27" s="159" t="s">
        <v>33</v>
      </c>
      <c r="B27" s="160"/>
      <c r="C27" s="163">
        <v>0</v>
      </c>
      <c r="D27" s="162">
        <v>0</v>
      </c>
      <c r="E27" s="163">
        <v>0</v>
      </c>
      <c r="F27" s="162">
        <v>0</v>
      </c>
      <c r="G27" s="163">
        <v>0</v>
      </c>
      <c r="H27" s="163">
        <v>0</v>
      </c>
      <c r="I27" s="162">
        <v>0</v>
      </c>
      <c r="J27" s="163">
        <v>0</v>
      </c>
      <c r="K27" s="162">
        <v>0</v>
      </c>
      <c r="L27" s="163">
        <v>0</v>
      </c>
      <c r="M27" s="163">
        <v>0</v>
      </c>
      <c r="N27" s="163">
        <v>0</v>
      </c>
      <c r="O27" s="163">
        <v>0</v>
      </c>
      <c r="P27" s="164">
        <f t="shared" si="2"/>
        <v>0</v>
      </c>
    </row>
    <row r="28" spans="1:16" ht="39.950000000000003" customHeight="1" x14ac:dyDescent="0.2">
      <c r="A28" s="133" t="s">
        <v>34</v>
      </c>
      <c r="B28" s="143"/>
      <c r="C28" s="136">
        <v>0</v>
      </c>
      <c r="D28" s="140">
        <v>0</v>
      </c>
      <c r="E28" s="136">
        <v>0</v>
      </c>
      <c r="F28" s="140">
        <v>0</v>
      </c>
      <c r="G28" s="136">
        <v>0</v>
      </c>
      <c r="H28" s="136">
        <v>0</v>
      </c>
      <c r="I28" s="140">
        <v>0</v>
      </c>
      <c r="J28" s="136">
        <v>0</v>
      </c>
      <c r="K28" s="140">
        <v>0</v>
      </c>
      <c r="L28" s="136">
        <v>0</v>
      </c>
      <c r="M28" s="136">
        <v>0</v>
      </c>
      <c r="N28" s="136">
        <v>0</v>
      </c>
      <c r="O28" s="136">
        <v>0</v>
      </c>
      <c r="P28" s="130">
        <f t="shared" si="2"/>
        <v>0</v>
      </c>
    </row>
    <row r="29" spans="1:16" ht="39.950000000000003" customHeight="1" x14ac:dyDescent="0.2">
      <c r="A29" s="159" t="s">
        <v>35</v>
      </c>
      <c r="B29" s="160"/>
      <c r="C29" s="163">
        <v>0</v>
      </c>
      <c r="D29" s="162">
        <v>0</v>
      </c>
      <c r="E29" s="163">
        <v>0</v>
      </c>
      <c r="F29" s="162">
        <v>0</v>
      </c>
      <c r="G29" s="163">
        <v>0</v>
      </c>
      <c r="H29" s="163">
        <v>0</v>
      </c>
      <c r="I29" s="162">
        <v>0</v>
      </c>
      <c r="J29" s="163">
        <v>0</v>
      </c>
      <c r="K29" s="162">
        <v>0</v>
      </c>
      <c r="L29" s="163">
        <v>0</v>
      </c>
      <c r="M29" s="163">
        <v>0</v>
      </c>
      <c r="N29" s="163">
        <v>0</v>
      </c>
      <c r="O29" s="163">
        <v>0</v>
      </c>
      <c r="P29" s="164">
        <f t="shared" si="2"/>
        <v>0</v>
      </c>
    </row>
    <row r="30" spans="1:16" ht="39.950000000000003" customHeight="1" x14ac:dyDescent="0.2">
      <c r="A30" s="133" t="s">
        <v>36</v>
      </c>
      <c r="B30" s="143"/>
      <c r="C30" s="136">
        <v>0</v>
      </c>
      <c r="D30" s="140">
        <v>0</v>
      </c>
      <c r="E30" s="136">
        <v>0</v>
      </c>
      <c r="F30" s="140">
        <v>0</v>
      </c>
      <c r="G30" s="136">
        <v>0</v>
      </c>
      <c r="H30" s="136">
        <v>0</v>
      </c>
      <c r="I30" s="140">
        <v>0</v>
      </c>
      <c r="J30" s="136">
        <v>0</v>
      </c>
      <c r="K30" s="140">
        <v>0</v>
      </c>
      <c r="L30" s="136">
        <v>0</v>
      </c>
      <c r="M30" s="136">
        <v>0</v>
      </c>
      <c r="N30" s="136">
        <v>0</v>
      </c>
      <c r="O30" s="136">
        <v>0</v>
      </c>
      <c r="P30" s="130">
        <f t="shared" si="2"/>
        <v>0</v>
      </c>
    </row>
    <row r="31" spans="1:16" ht="39.950000000000003" customHeight="1" x14ac:dyDescent="0.2">
      <c r="A31" s="159" t="s">
        <v>37</v>
      </c>
      <c r="B31" s="160"/>
      <c r="C31" s="163">
        <v>0</v>
      </c>
      <c r="D31" s="162">
        <v>0</v>
      </c>
      <c r="E31" s="163">
        <v>0</v>
      </c>
      <c r="F31" s="162">
        <v>0</v>
      </c>
      <c r="G31" s="163">
        <v>0</v>
      </c>
      <c r="H31" s="163">
        <v>0</v>
      </c>
      <c r="I31" s="162">
        <v>0</v>
      </c>
      <c r="J31" s="163">
        <v>0</v>
      </c>
      <c r="K31" s="162">
        <v>0</v>
      </c>
      <c r="L31" s="163">
        <v>0</v>
      </c>
      <c r="M31" s="163">
        <v>0</v>
      </c>
      <c r="N31" s="163">
        <v>0</v>
      </c>
      <c r="O31" s="163">
        <v>0</v>
      </c>
      <c r="P31" s="164">
        <f t="shared" si="2"/>
        <v>0</v>
      </c>
    </row>
    <row r="32" spans="1:16" ht="39.950000000000003" customHeight="1" x14ac:dyDescent="0.2">
      <c r="A32" s="133" t="s">
        <v>38</v>
      </c>
      <c r="B32" s="143"/>
      <c r="C32" s="136">
        <v>0</v>
      </c>
      <c r="D32" s="140">
        <v>0</v>
      </c>
      <c r="E32" s="136">
        <v>0</v>
      </c>
      <c r="F32" s="140">
        <v>0</v>
      </c>
      <c r="G32" s="136">
        <v>0</v>
      </c>
      <c r="H32" s="136">
        <v>0</v>
      </c>
      <c r="I32" s="140">
        <v>0</v>
      </c>
      <c r="J32" s="136">
        <v>0</v>
      </c>
      <c r="K32" s="140">
        <v>0</v>
      </c>
      <c r="L32" s="136">
        <v>0</v>
      </c>
      <c r="M32" s="136">
        <v>0</v>
      </c>
      <c r="N32" s="136">
        <v>0</v>
      </c>
      <c r="O32" s="136">
        <v>0</v>
      </c>
      <c r="P32" s="130">
        <f t="shared" si="2"/>
        <v>0</v>
      </c>
    </row>
    <row r="33" spans="1:16" ht="39.950000000000003" customHeight="1" x14ac:dyDescent="0.2">
      <c r="A33" s="159" t="s">
        <v>39</v>
      </c>
      <c r="B33" s="160"/>
      <c r="C33" s="163">
        <v>0</v>
      </c>
      <c r="D33" s="162">
        <v>0</v>
      </c>
      <c r="E33" s="163">
        <v>0</v>
      </c>
      <c r="F33" s="162">
        <v>0</v>
      </c>
      <c r="G33" s="163">
        <v>0</v>
      </c>
      <c r="H33" s="163">
        <v>0</v>
      </c>
      <c r="I33" s="162">
        <v>0</v>
      </c>
      <c r="J33" s="163">
        <v>0</v>
      </c>
      <c r="K33" s="162">
        <v>0</v>
      </c>
      <c r="L33" s="163">
        <v>0</v>
      </c>
      <c r="M33" s="163">
        <v>0</v>
      </c>
      <c r="N33" s="163">
        <v>0</v>
      </c>
      <c r="O33" s="163">
        <v>0</v>
      </c>
      <c r="P33" s="164">
        <f t="shared" si="2"/>
        <v>0</v>
      </c>
    </row>
    <row r="34" spans="1:16" ht="39.950000000000003" customHeight="1" x14ac:dyDescent="0.2">
      <c r="A34" s="133" t="s">
        <v>40</v>
      </c>
      <c r="B34" s="143"/>
      <c r="C34" s="136">
        <v>0</v>
      </c>
      <c r="D34" s="140">
        <v>0</v>
      </c>
      <c r="E34" s="136">
        <v>0</v>
      </c>
      <c r="F34" s="140">
        <v>0</v>
      </c>
      <c r="G34" s="136">
        <v>0</v>
      </c>
      <c r="H34" s="136">
        <v>0</v>
      </c>
      <c r="I34" s="140">
        <v>0</v>
      </c>
      <c r="J34" s="136">
        <v>0</v>
      </c>
      <c r="K34" s="140">
        <v>0</v>
      </c>
      <c r="L34" s="136">
        <v>0</v>
      </c>
      <c r="M34" s="136">
        <v>0</v>
      </c>
      <c r="N34" s="136">
        <v>0</v>
      </c>
      <c r="O34" s="136">
        <v>0</v>
      </c>
      <c r="P34" s="130">
        <f t="shared" si="2"/>
        <v>0</v>
      </c>
    </row>
    <row r="35" spans="1:16" ht="39.950000000000003" customHeight="1" x14ac:dyDescent="0.2">
      <c r="A35" s="159" t="s">
        <v>41</v>
      </c>
      <c r="B35" s="160"/>
      <c r="C35" s="163">
        <v>0</v>
      </c>
      <c r="D35" s="162">
        <v>0</v>
      </c>
      <c r="E35" s="163">
        <v>0</v>
      </c>
      <c r="F35" s="162">
        <v>0</v>
      </c>
      <c r="G35" s="163">
        <v>0</v>
      </c>
      <c r="H35" s="163">
        <v>0</v>
      </c>
      <c r="I35" s="162">
        <v>0</v>
      </c>
      <c r="J35" s="163">
        <v>0</v>
      </c>
      <c r="K35" s="162">
        <v>0</v>
      </c>
      <c r="L35" s="163">
        <v>0</v>
      </c>
      <c r="M35" s="163">
        <v>0</v>
      </c>
      <c r="N35" s="163">
        <v>0</v>
      </c>
      <c r="O35" s="163">
        <v>0</v>
      </c>
      <c r="P35" s="164">
        <f t="shared" si="2"/>
        <v>0</v>
      </c>
    </row>
    <row r="36" spans="1:16" ht="39.950000000000003" customHeight="1" x14ac:dyDescent="0.2">
      <c r="A36" s="133" t="s">
        <v>42</v>
      </c>
      <c r="B36" s="143"/>
      <c r="C36" s="136">
        <v>0</v>
      </c>
      <c r="D36" s="140">
        <v>0</v>
      </c>
      <c r="E36" s="136">
        <v>0</v>
      </c>
      <c r="F36" s="140">
        <v>0</v>
      </c>
      <c r="G36" s="136">
        <v>0</v>
      </c>
      <c r="H36" s="136">
        <v>0</v>
      </c>
      <c r="I36" s="140">
        <v>0</v>
      </c>
      <c r="J36" s="136">
        <v>0</v>
      </c>
      <c r="K36" s="140">
        <v>0</v>
      </c>
      <c r="L36" s="136">
        <v>0</v>
      </c>
      <c r="M36" s="136">
        <v>0</v>
      </c>
      <c r="N36" s="136">
        <v>0</v>
      </c>
      <c r="O36" s="136">
        <v>0</v>
      </c>
      <c r="P36" s="130">
        <f t="shared" si="2"/>
        <v>0</v>
      </c>
    </row>
    <row r="37" spans="1:16" ht="39.950000000000003" customHeight="1" x14ac:dyDescent="0.2">
      <c r="A37" s="165" t="s">
        <v>135</v>
      </c>
      <c r="B37" s="160"/>
      <c r="C37" s="163" t="s">
        <v>44</v>
      </c>
      <c r="D37" s="166" t="e">
        <f>IF(#REF!&lt;0,-#REF!,0)</f>
        <v>#REF!</v>
      </c>
      <c r="E37" s="161" t="e">
        <f t="shared" ref="E37:O37" si="3">D37</f>
        <v>#REF!</v>
      </c>
      <c r="F37" s="166" t="e">
        <f t="shared" si="3"/>
        <v>#REF!</v>
      </c>
      <c r="G37" s="161" t="e">
        <f t="shared" si="3"/>
        <v>#REF!</v>
      </c>
      <c r="H37" s="161" t="e">
        <f t="shared" si="3"/>
        <v>#REF!</v>
      </c>
      <c r="I37" s="166" t="e">
        <f t="shared" si="3"/>
        <v>#REF!</v>
      </c>
      <c r="J37" s="161" t="e">
        <f t="shared" si="3"/>
        <v>#REF!</v>
      </c>
      <c r="K37" s="166" t="e">
        <f t="shared" si="3"/>
        <v>#REF!</v>
      </c>
      <c r="L37" s="161" t="e">
        <f t="shared" si="3"/>
        <v>#REF!</v>
      </c>
      <c r="M37" s="161" t="e">
        <f t="shared" si="3"/>
        <v>#REF!</v>
      </c>
      <c r="N37" s="161" t="e">
        <f t="shared" si="3"/>
        <v>#REF!</v>
      </c>
      <c r="O37" s="161" t="e">
        <f t="shared" si="3"/>
        <v>#REF!</v>
      </c>
      <c r="P37" s="164" t="e">
        <f>SUM(D37:O37)</f>
        <v>#REF!</v>
      </c>
    </row>
    <row r="38" spans="1:16" ht="39.950000000000003" customHeight="1" x14ac:dyDescent="0.2">
      <c r="A38" s="123" t="s">
        <v>136</v>
      </c>
      <c r="B38" s="143"/>
      <c r="C38" s="136" t="s">
        <v>44</v>
      </c>
      <c r="D38" s="140">
        <v>0</v>
      </c>
      <c r="E38" s="136">
        <v>0</v>
      </c>
      <c r="F38" s="140">
        <v>0</v>
      </c>
      <c r="G38" s="136">
        <v>0</v>
      </c>
      <c r="H38" s="136">
        <v>0</v>
      </c>
      <c r="I38" s="140">
        <v>0</v>
      </c>
      <c r="J38" s="136">
        <v>0</v>
      </c>
      <c r="K38" s="140">
        <v>0</v>
      </c>
      <c r="L38" s="136">
        <v>0</v>
      </c>
      <c r="M38" s="136">
        <v>0</v>
      </c>
      <c r="N38" s="136">
        <v>0</v>
      </c>
      <c r="O38" s="136">
        <v>0</v>
      </c>
      <c r="P38" s="130">
        <f t="shared" ref="P38:P43" si="4">SUM(C38:O38)</f>
        <v>0</v>
      </c>
    </row>
    <row r="39" spans="1:16" ht="39.950000000000003" customHeight="1" x14ac:dyDescent="0.2">
      <c r="A39" s="159" t="s">
        <v>45</v>
      </c>
      <c r="B39" s="160"/>
      <c r="C39" s="163">
        <v>0</v>
      </c>
      <c r="D39" s="162">
        <v>0</v>
      </c>
      <c r="E39" s="163">
        <v>0</v>
      </c>
      <c r="F39" s="162">
        <v>0</v>
      </c>
      <c r="G39" s="163">
        <v>0</v>
      </c>
      <c r="H39" s="163">
        <v>0</v>
      </c>
      <c r="I39" s="162">
        <v>0</v>
      </c>
      <c r="J39" s="163">
        <v>0</v>
      </c>
      <c r="K39" s="162">
        <v>0</v>
      </c>
      <c r="L39" s="163">
        <v>0</v>
      </c>
      <c r="M39" s="163">
        <v>0</v>
      </c>
      <c r="N39" s="163">
        <v>0</v>
      </c>
      <c r="O39" s="163">
        <v>0</v>
      </c>
      <c r="P39" s="164">
        <f t="shared" si="4"/>
        <v>0</v>
      </c>
    </row>
    <row r="40" spans="1:16" ht="39.950000000000003" customHeight="1" x14ac:dyDescent="0.2">
      <c r="A40" s="123" t="s">
        <v>137</v>
      </c>
      <c r="B40" s="143"/>
      <c r="C40" s="136" t="s">
        <v>44</v>
      </c>
      <c r="D40" s="140" t="str">
        <f>B7</f>
        <v/>
      </c>
      <c r="E40" s="137" t="str">
        <f>D40</f>
        <v/>
      </c>
      <c r="F40" s="141" t="str">
        <f>D40</f>
        <v/>
      </c>
      <c r="G40" s="137" t="str">
        <f>D40</f>
        <v/>
      </c>
      <c r="H40" s="137" t="str">
        <f>D40</f>
        <v/>
      </c>
      <c r="I40" s="141" t="str">
        <f>D40</f>
        <v/>
      </c>
      <c r="J40" s="137" t="str">
        <f>D40</f>
        <v/>
      </c>
      <c r="K40" s="141" t="str">
        <f>D40</f>
        <v/>
      </c>
      <c r="L40" s="137" t="str">
        <f>D40</f>
        <v/>
      </c>
      <c r="M40" s="137" t="str">
        <f>D40</f>
        <v/>
      </c>
      <c r="N40" s="137" t="str">
        <f>D40</f>
        <v/>
      </c>
      <c r="O40" s="137" t="str">
        <f>D40</f>
        <v/>
      </c>
      <c r="P40" s="130">
        <f t="shared" si="4"/>
        <v>0</v>
      </c>
    </row>
    <row r="41" spans="1:16" ht="39.950000000000003" customHeight="1" x14ac:dyDescent="0.2">
      <c r="A41" s="167" t="s">
        <v>28</v>
      </c>
      <c r="B41" s="160"/>
      <c r="C41" s="163" t="s">
        <v>44</v>
      </c>
      <c r="D41" s="162">
        <v>0</v>
      </c>
      <c r="E41" s="163">
        <v>0</v>
      </c>
      <c r="F41" s="162">
        <v>0</v>
      </c>
      <c r="G41" s="163">
        <v>0</v>
      </c>
      <c r="H41" s="163">
        <v>0</v>
      </c>
      <c r="I41" s="162">
        <v>0</v>
      </c>
      <c r="J41" s="163">
        <v>0</v>
      </c>
      <c r="K41" s="162">
        <v>0</v>
      </c>
      <c r="L41" s="163">
        <v>0</v>
      </c>
      <c r="M41" s="163">
        <v>0</v>
      </c>
      <c r="N41" s="163">
        <v>0</v>
      </c>
      <c r="O41" s="163">
        <v>0</v>
      </c>
      <c r="P41" s="164">
        <f t="shared" si="4"/>
        <v>0</v>
      </c>
    </row>
    <row r="42" spans="1:16" ht="39.950000000000003" customHeight="1" x14ac:dyDescent="0.2">
      <c r="A42" s="124" t="s">
        <v>28</v>
      </c>
      <c r="B42" s="143"/>
      <c r="C42" s="136">
        <v>0</v>
      </c>
      <c r="D42" s="140">
        <v>0</v>
      </c>
      <c r="E42" s="136">
        <v>0</v>
      </c>
      <c r="F42" s="140">
        <v>0</v>
      </c>
      <c r="G42" s="136">
        <v>0</v>
      </c>
      <c r="H42" s="136">
        <v>0</v>
      </c>
      <c r="I42" s="140">
        <v>0</v>
      </c>
      <c r="J42" s="136">
        <v>0</v>
      </c>
      <c r="K42" s="140">
        <v>0</v>
      </c>
      <c r="L42" s="136">
        <v>0</v>
      </c>
      <c r="M42" s="136">
        <v>0</v>
      </c>
      <c r="N42" s="136">
        <v>0</v>
      </c>
      <c r="O42" s="136">
        <v>0</v>
      </c>
      <c r="P42" s="130">
        <f t="shared" si="4"/>
        <v>0</v>
      </c>
    </row>
    <row r="43" spans="1:16" ht="39.950000000000003" customHeight="1" x14ac:dyDescent="0.2">
      <c r="A43" s="360" t="s">
        <v>47</v>
      </c>
      <c r="B43" s="361"/>
      <c r="C43" s="168">
        <f t="shared" ref="C43:O43" si="5">SUM(C24:C42)</f>
        <v>0</v>
      </c>
      <c r="D43" s="169" t="e">
        <f t="shared" si="5"/>
        <v>#REF!</v>
      </c>
      <c r="E43" s="168" t="e">
        <f t="shared" si="5"/>
        <v>#REF!</v>
      </c>
      <c r="F43" s="169" t="e">
        <f t="shared" si="5"/>
        <v>#REF!</v>
      </c>
      <c r="G43" s="168" t="e">
        <f t="shared" si="5"/>
        <v>#REF!</v>
      </c>
      <c r="H43" s="168" t="e">
        <f t="shared" si="5"/>
        <v>#REF!</v>
      </c>
      <c r="I43" s="169" t="e">
        <f t="shared" si="5"/>
        <v>#REF!</v>
      </c>
      <c r="J43" s="168" t="e">
        <f t="shared" si="5"/>
        <v>#REF!</v>
      </c>
      <c r="K43" s="169" t="e">
        <f t="shared" si="5"/>
        <v>#REF!</v>
      </c>
      <c r="L43" s="168" t="e">
        <f t="shared" si="5"/>
        <v>#REF!</v>
      </c>
      <c r="M43" s="168" t="e">
        <f t="shared" si="5"/>
        <v>#REF!</v>
      </c>
      <c r="N43" s="168" t="e">
        <f t="shared" si="5"/>
        <v>#REF!</v>
      </c>
      <c r="O43" s="168" t="e">
        <f t="shared" si="5"/>
        <v>#REF!</v>
      </c>
      <c r="P43" s="170" t="e">
        <f t="shared" si="4"/>
        <v>#REF!</v>
      </c>
    </row>
    <row r="44" spans="1:16" ht="39.950000000000003" customHeight="1" x14ac:dyDescent="0.2">
      <c r="C44" s="116"/>
      <c r="D44" s="116"/>
      <c r="E44" s="116"/>
      <c r="F44" s="116"/>
      <c r="G44" s="116"/>
      <c r="H44" s="116"/>
      <c r="I44" s="116"/>
      <c r="J44" s="116"/>
      <c r="K44" s="116"/>
      <c r="L44" s="116"/>
      <c r="M44" s="116"/>
      <c r="N44" s="116"/>
      <c r="O44" s="116"/>
      <c r="P44" s="117"/>
    </row>
    <row r="45" spans="1:16" ht="39.950000000000003" customHeight="1" x14ac:dyDescent="0.2">
      <c r="A45" s="343" t="s">
        <v>48</v>
      </c>
      <c r="B45" s="344"/>
      <c r="C45" s="142">
        <f t="shared" ref="C45:P45" si="6">C20-C43</f>
        <v>0</v>
      </c>
      <c r="D45" s="142" t="e">
        <f t="shared" si="6"/>
        <v>#REF!</v>
      </c>
      <c r="E45" s="142" t="e">
        <f t="shared" si="6"/>
        <v>#REF!</v>
      </c>
      <c r="F45" s="142" t="e">
        <f t="shared" si="6"/>
        <v>#REF!</v>
      </c>
      <c r="G45" s="142" t="e">
        <f t="shared" si="6"/>
        <v>#REF!</v>
      </c>
      <c r="H45" s="142" t="e">
        <f t="shared" si="6"/>
        <v>#REF!</v>
      </c>
      <c r="I45" s="142" t="e">
        <f t="shared" si="6"/>
        <v>#REF!</v>
      </c>
      <c r="J45" s="142" t="e">
        <f t="shared" si="6"/>
        <v>#REF!</v>
      </c>
      <c r="K45" s="142" t="e">
        <f t="shared" si="6"/>
        <v>#REF!</v>
      </c>
      <c r="L45" s="142" t="e">
        <f t="shared" si="6"/>
        <v>#REF!</v>
      </c>
      <c r="M45" s="142" t="e">
        <f t="shared" si="6"/>
        <v>#REF!</v>
      </c>
      <c r="N45" s="142" t="e">
        <f t="shared" si="6"/>
        <v>#REF!</v>
      </c>
      <c r="O45" s="142" t="e">
        <f t="shared" si="6"/>
        <v>#REF!</v>
      </c>
      <c r="P45" s="131" t="e">
        <f t="shared" si="6"/>
        <v>#REF!</v>
      </c>
    </row>
    <row r="46" spans="1:16" ht="39.950000000000003" customHeight="1" x14ac:dyDescent="0.2">
      <c r="B46" s="118"/>
      <c r="C46" s="119"/>
      <c r="D46" s="119"/>
      <c r="E46" s="119"/>
      <c r="F46" s="119"/>
      <c r="G46" s="119"/>
      <c r="H46" s="119"/>
      <c r="I46" s="119"/>
      <c r="J46" s="119"/>
      <c r="K46" s="119"/>
      <c r="L46" s="119"/>
      <c r="M46" s="119"/>
      <c r="N46" s="119"/>
      <c r="O46" s="119"/>
      <c r="P46" s="119"/>
    </row>
    <row r="47" spans="1:16" ht="39.950000000000003" customHeight="1" x14ac:dyDescent="0.2">
      <c r="A47" s="345" t="s">
        <v>49</v>
      </c>
      <c r="B47" s="346"/>
      <c r="C47" s="144">
        <v>0</v>
      </c>
      <c r="D47" s="138">
        <f t="shared" ref="D47:P47" si="7">C49</f>
        <v>0</v>
      </c>
      <c r="E47" s="138" t="e">
        <f t="shared" si="7"/>
        <v>#REF!</v>
      </c>
      <c r="F47" s="138" t="e">
        <f t="shared" si="7"/>
        <v>#REF!</v>
      </c>
      <c r="G47" s="138" t="e">
        <f t="shared" si="7"/>
        <v>#REF!</v>
      </c>
      <c r="H47" s="138" t="e">
        <f t="shared" si="7"/>
        <v>#REF!</v>
      </c>
      <c r="I47" s="138" t="e">
        <f t="shared" si="7"/>
        <v>#REF!</v>
      </c>
      <c r="J47" s="138" t="e">
        <f t="shared" si="7"/>
        <v>#REF!</v>
      </c>
      <c r="K47" s="138" t="e">
        <f t="shared" si="7"/>
        <v>#REF!</v>
      </c>
      <c r="L47" s="138" t="e">
        <f t="shared" si="7"/>
        <v>#REF!</v>
      </c>
      <c r="M47" s="138" t="e">
        <f t="shared" si="7"/>
        <v>#REF!</v>
      </c>
      <c r="N47" s="138" t="e">
        <f t="shared" si="7"/>
        <v>#REF!</v>
      </c>
      <c r="O47" s="138" t="e">
        <f t="shared" si="7"/>
        <v>#REF!</v>
      </c>
      <c r="P47" s="131" t="e">
        <f t="shared" si="7"/>
        <v>#REF!</v>
      </c>
    </row>
    <row r="48" spans="1:16" ht="39.950000000000003" customHeight="1" x14ac:dyDescent="0.2">
      <c r="A48" s="120"/>
      <c r="B48" s="121"/>
      <c r="C48" s="119"/>
      <c r="D48" s="119"/>
      <c r="E48" s="119"/>
      <c r="F48" s="119"/>
      <c r="G48" s="119"/>
      <c r="H48" s="119"/>
      <c r="I48" s="119"/>
      <c r="J48" s="119"/>
      <c r="K48" s="119"/>
      <c r="L48" s="119"/>
      <c r="M48" s="119"/>
      <c r="N48" s="119"/>
      <c r="O48" s="119"/>
      <c r="P48" s="119"/>
    </row>
    <row r="49" spans="1:16" ht="39.950000000000003" customHeight="1" x14ac:dyDescent="0.2">
      <c r="A49" s="347" t="s">
        <v>50</v>
      </c>
      <c r="B49" s="345"/>
      <c r="C49" s="138">
        <f t="shared" ref="C49:O49" si="8">C45+C47</f>
        <v>0</v>
      </c>
      <c r="D49" s="142" t="e">
        <f t="shared" si="8"/>
        <v>#REF!</v>
      </c>
      <c r="E49" s="138" t="e">
        <f t="shared" si="8"/>
        <v>#REF!</v>
      </c>
      <c r="F49" s="138" t="e">
        <f t="shared" si="8"/>
        <v>#REF!</v>
      </c>
      <c r="G49" s="138" t="e">
        <f t="shared" si="8"/>
        <v>#REF!</v>
      </c>
      <c r="H49" s="138" t="e">
        <f t="shared" si="8"/>
        <v>#REF!</v>
      </c>
      <c r="I49" s="138" t="e">
        <f t="shared" si="8"/>
        <v>#REF!</v>
      </c>
      <c r="J49" s="138" t="e">
        <f t="shared" si="8"/>
        <v>#REF!</v>
      </c>
      <c r="K49" s="138" t="e">
        <f t="shared" si="8"/>
        <v>#REF!</v>
      </c>
      <c r="L49" s="138" t="e">
        <f t="shared" si="8"/>
        <v>#REF!</v>
      </c>
      <c r="M49" s="138" t="e">
        <f t="shared" si="8"/>
        <v>#REF!</v>
      </c>
      <c r="N49" s="138" t="e">
        <f t="shared" si="8"/>
        <v>#REF!</v>
      </c>
      <c r="O49" s="138" t="e">
        <f t="shared" si="8"/>
        <v>#REF!</v>
      </c>
      <c r="P49" s="131" t="e">
        <f>P47</f>
        <v>#REF!</v>
      </c>
    </row>
  </sheetData>
  <mergeCells count="13">
    <mergeCell ref="A45:B45"/>
    <mergeCell ref="A47:B47"/>
    <mergeCell ref="A49:B49"/>
    <mergeCell ref="B9:G9"/>
    <mergeCell ref="A1:P2"/>
    <mergeCell ref="D11:O11"/>
    <mergeCell ref="A20:B20"/>
    <mergeCell ref="D22:O22"/>
    <mergeCell ref="A43:B43"/>
    <mergeCell ref="B4:G4"/>
    <mergeCell ref="B5:G5"/>
    <mergeCell ref="B6:G6"/>
    <mergeCell ref="B7:G7"/>
  </mergeCells>
  <dataValidations count="3">
    <dataValidation allowBlank="1" showInputMessage="1" showErrorMessage="1" prompt="The minimum you can borrow is £500 up to a maximum of £25,000" sqref="B4" xr:uid="{71214B45-D276-4B69-8528-BDD5E03544B9}"/>
    <dataValidation allowBlank="1" showInputMessage="1" showErrorMessage="1" prompt="Please choose from 12 months (1yr) up to 60 months (5yrs)" sqref="B6" xr:uid="{8A933F0E-B447-442E-A971-383A5A329259}"/>
    <dataValidation type="list" allowBlank="1" showInputMessage="1" showErrorMessage="1" sqref="B9:B10" xr:uid="{40D27C22-9CB4-4D17-9E42-BB740BDEBB83}">
      <formula1>$B$81:$B$92</formula1>
    </dataValidation>
  </dataValidations>
  <pageMargins left="0.7" right="0.7" top="0.75" bottom="0.75" header="0.3" footer="0.3"/>
  <pageSetup scale="35"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357F6-794B-47B1-A3E2-1B3618D8BB2B}">
  <sheetPr>
    <tabColor theme="5"/>
  </sheetPr>
  <dimension ref="A1:AD66"/>
  <sheetViews>
    <sheetView view="pageBreakPreview" topLeftCell="A13" zoomScale="85" zoomScaleNormal="85" zoomScaleSheetLayoutView="85" workbookViewId="0">
      <selection activeCell="B49" sqref="B49"/>
    </sheetView>
  </sheetViews>
  <sheetFormatPr defaultColWidth="8.75" defaultRowHeight="14.25" x14ac:dyDescent="0.2"/>
  <cols>
    <col min="1" max="1" width="4.375" style="41" customWidth="1"/>
    <col min="2" max="2" width="42.5" style="80" customWidth="1"/>
    <col min="3" max="3" width="40.875" style="80" customWidth="1"/>
    <col min="4" max="4" width="17.25" style="80" customWidth="1"/>
    <col min="5" max="5" width="10.375" style="80" customWidth="1"/>
    <col min="6" max="10" width="9.25" style="80" customWidth="1"/>
    <col min="11" max="11" width="20.5" style="80" customWidth="1"/>
    <col min="12" max="12" width="4.875" style="41" customWidth="1"/>
    <col min="13" max="30" width="8.75" style="41"/>
    <col min="31" max="16384" width="8.75" style="80"/>
  </cols>
  <sheetData>
    <row r="1" spans="1:17" s="41" customFormat="1" ht="17.25" customHeight="1" thickBot="1" x14ac:dyDescent="0.25">
      <c r="B1" s="42"/>
      <c r="C1" s="42"/>
      <c r="D1" s="42"/>
      <c r="E1" s="42"/>
      <c r="F1" s="42"/>
      <c r="G1" s="42"/>
      <c r="H1" s="42"/>
      <c r="I1" s="42"/>
      <c r="J1" s="42"/>
      <c r="K1" s="42"/>
    </row>
    <row r="2" spans="1:17" s="41" customFormat="1" ht="17.25" customHeight="1" thickTop="1" x14ac:dyDescent="0.2">
      <c r="B2" s="43"/>
      <c r="C2" s="43"/>
      <c r="D2" s="43"/>
      <c r="E2" s="43"/>
      <c r="F2" s="43"/>
      <c r="G2" s="43"/>
      <c r="H2" s="43"/>
      <c r="I2" s="43"/>
      <c r="J2" s="43"/>
      <c r="K2" s="43"/>
    </row>
    <row r="3" spans="1:17" s="44" customFormat="1" ht="21" customHeight="1" x14ac:dyDescent="0.25">
      <c r="B3" s="45" t="s">
        <v>12</v>
      </c>
      <c r="C3" s="45"/>
      <c r="D3" s="46"/>
      <c r="E3" s="47"/>
      <c r="F3" s="48"/>
      <c r="G3" s="48"/>
      <c r="I3" s="48"/>
      <c r="K3" s="48"/>
    </row>
    <row r="4" spans="1:17" s="44" customFormat="1" ht="33" customHeight="1" x14ac:dyDescent="0.25">
      <c r="B4" s="46"/>
      <c r="C4" s="46"/>
      <c r="D4" s="46"/>
      <c r="E4" s="47"/>
      <c r="F4" s="48"/>
      <c r="G4" s="48"/>
      <c r="K4" s="48"/>
    </row>
    <row r="5" spans="1:17" s="41" customFormat="1" ht="22.5" customHeight="1" x14ac:dyDescent="0.25">
      <c r="B5" s="49" t="s">
        <v>13</v>
      </c>
      <c r="C5" s="50"/>
      <c r="D5" s="50"/>
      <c r="E5" s="50"/>
      <c r="F5" s="50"/>
      <c r="G5" s="50"/>
      <c r="I5" s="51" t="s">
        <v>14</v>
      </c>
      <c r="J5" s="52"/>
      <c r="K5" s="53"/>
      <c r="L5" s="48"/>
      <c r="M5" s="44"/>
      <c r="N5" s="44"/>
      <c r="O5" s="44"/>
      <c r="P5" s="44"/>
      <c r="Q5" s="44"/>
    </row>
    <row r="6" spans="1:17" s="41" customFormat="1" ht="25.5" customHeight="1" x14ac:dyDescent="0.25">
      <c r="B6" s="49" t="s">
        <v>15</v>
      </c>
      <c r="C6" s="50"/>
      <c r="D6" s="50"/>
      <c r="E6" s="54"/>
      <c r="F6" s="55"/>
      <c r="G6" s="55"/>
      <c r="I6" s="56"/>
      <c r="J6" s="374" t="s">
        <v>16</v>
      </c>
      <c r="K6" s="374"/>
      <c r="L6" s="48"/>
      <c r="M6" s="44"/>
      <c r="N6" s="44"/>
      <c r="O6" s="44"/>
      <c r="P6" s="44"/>
      <c r="Q6" s="44"/>
    </row>
    <row r="7" spans="1:17" s="41" customFormat="1" ht="24.75" customHeight="1" x14ac:dyDescent="0.25">
      <c r="B7" s="49" t="s">
        <v>17</v>
      </c>
      <c r="C7" s="50"/>
      <c r="D7" s="50"/>
      <c r="E7" s="50"/>
      <c r="F7" s="50"/>
      <c r="I7" s="57"/>
      <c r="J7" s="374" t="s">
        <v>18</v>
      </c>
      <c r="K7" s="374"/>
      <c r="L7" s="48"/>
      <c r="M7" s="44"/>
      <c r="N7" s="44"/>
      <c r="O7" s="44"/>
      <c r="P7" s="44"/>
      <c r="Q7" s="44"/>
    </row>
    <row r="8" spans="1:17" s="41" customFormat="1" ht="21" customHeight="1" thickBot="1" x14ac:dyDescent="0.3">
      <c r="B8" s="58"/>
      <c r="C8" s="58"/>
      <c r="D8" s="59"/>
      <c r="E8" s="59"/>
      <c r="F8" s="59"/>
      <c r="G8" s="60"/>
      <c r="H8" s="58"/>
      <c r="I8" s="60"/>
      <c r="J8" s="59"/>
      <c r="K8" s="59"/>
      <c r="L8" s="48"/>
      <c r="M8" s="44"/>
      <c r="N8" s="44"/>
      <c r="O8" s="44"/>
      <c r="P8" s="44"/>
      <c r="Q8" s="44"/>
    </row>
    <row r="9" spans="1:17" s="41" customFormat="1" ht="16.5" customHeight="1" thickTop="1" x14ac:dyDescent="0.25">
      <c r="B9" s="61"/>
      <c r="C9" s="62"/>
      <c r="D9" s="50"/>
      <c r="E9" s="50"/>
      <c r="F9" s="50"/>
      <c r="G9" s="50"/>
      <c r="H9" s="50"/>
      <c r="I9" s="50"/>
      <c r="J9" s="50"/>
      <c r="K9" s="50"/>
      <c r="L9" s="48"/>
      <c r="M9" s="44"/>
      <c r="N9" s="44"/>
      <c r="O9" s="44"/>
      <c r="P9" s="44"/>
      <c r="Q9" s="44"/>
    </row>
    <row r="10" spans="1:17" s="41" customFormat="1" ht="18" customHeight="1" x14ac:dyDescent="0.25">
      <c r="B10" s="63" t="s">
        <v>19</v>
      </c>
      <c r="C10" s="64"/>
      <c r="E10" s="47"/>
      <c r="F10" s="65"/>
      <c r="G10" s="65"/>
      <c r="H10" s="47"/>
      <c r="J10" s="65"/>
      <c r="K10" s="65"/>
    </row>
    <row r="11" spans="1:17" s="41" customFormat="1" ht="20.25" customHeight="1" x14ac:dyDescent="0.25">
      <c r="B11" s="66"/>
      <c r="C11" s="66"/>
      <c r="D11" s="67"/>
      <c r="E11" s="375" t="s">
        <v>20</v>
      </c>
      <c r="F11" s="375"/>
      <c r="G11" s="375"/>
      <c r="H11" s="375"/>
      <c r="I11" s="375"/>
      <c r="J11" s="375"/>
      <c r="K11" s="68"/>
    </row>
    <row r="12" spans="1:17" s="73" customFormat="1" ht="31.5" customHeight="1" x14ac:dyDescent="0.2">
      <c r="A12" s="69"/>
      <c r="B12" s="70" t="s">
        <v>21</v>
      </c>
      <c r="C12" s="71" t="s">
        <v>22</v>
      </c>
      <c r="D12" s="71" t="s">
        <v>23</v>
      </c>
      <c r="E12" s="72">
        <v>1</v>
      </c>
      <c r="F12" s="72">
        <v>2</v>
      </c>
      <c r="G12" s="72">
        <v>3</v>
      </c>
      <c r="H12" s="72">
        <v>4</v>
      </c>
      <c r="I12" s="72">
        <v>5</v>
      </c>
      <c r="J12" s="72">
        <v>6</v>
      </c>
      <c r="K12" s="72" t="s">
        <v>24</v>
      </c>
    </row>
    <row r="13" spans="1:17" x14ac:dyDescent="0.2">
      <c r="A13" s="74"/>
      <c r="B13" s="75" t="s">
        <v>25</v>
      </c>
      <c r="C13" s="76"/>
      <c r="D13" s="77">
        <v>0</v>
      </c>
      <c r="E13" s="78">
        <v>0</v>
      </c>
      <c r="F13" s="78">
        <v>0</v>
      </c>
      <c r="G13" s="78">
        <v>0</v>
      </c>
      <c r="H13" s="78">
        <v>0</v>
      </c>
      <c r="I13" s="78">
        <v>0</v>
      </c>
      <c r="J13" s="78">
        <v>0</v>
      </c>
      <c r="K13" s="79">
        <f t="shared" ref="K13:K19" si="0">SUM(D13:J13)</f>
        <v>0</v>
      </c>
    </row>
    <row r="14" spans="1:17" x14ac:dyDescent="0.2">
      <c r="A14" s="74"/>
      <c r="B14" s="75" t="s">
        <v>26</v>
      </c>
      <c r="C14" s="76"/>
      <c r="D14" s="77">
        <v>0</v>
      </c>
      <c r="E14" s="77">
        <v>0</v>
      </c>
      <c r="F14" s="77">
        <v>0</v>
      </c>
      <c r="G14" s="77">
        <v>0</v>
      </c>
      <c r="H14" s="77">
        <v>0</v>
      </c>
      <c r="I14" s="77">
        <v>0</v>
      </c>
      <c r="J14" s="77">
        <v>0</v>
      </c>
      <c r="K14" s="79">
        <f t="shared" si="0"/>
        <v>0</v>
      </c>
    </row>
    <row r="15" spans="1:17" x14ac:dyDescent="0.2">
      <c r="A15" s="74"/>
      <c r="B15" s="75" t="s">
        <v>27</v>
      </c>
      <c r="C15" s="76"/>
      <c r="D15" s="77">
        <v>0</v>
      </c>
      <c r="E15" s="77">
        <v>0</v>
      </c>
      <c r="F15" s="77">
        <v>0</v>
      </c>
      <c r="G15" s="77">
        <v>0</v>
      </c>
      <c r="H15" s="77">
        <v>0</v>
      </c>
      <c r="I15" s="77">
        <v>0</v>
      </c>
      <c r="J15" s="77">
        <v>0</v>
      </c>
      <c r="K15" s="79">
        <f t="shared" si="0"/>
        <v>0</v>
      </c>
    </row>
    <row r="16" spans="1:17" x14ac:dyDescent="0.2">
      <c r="A16" s="74"/>
      <c r="B16" s="75" t="s">
        <v>28</v>
      </c>
      <c r="C16" s="76"/>
      <c r="D16" s="77">
        <v>0</v>
      </c>
      <c r="E16" s="77">
        <v>0</v>
      </c>
      <c r="F16" s="77">
        <v>0</v>
      </c>
      <c r="G16" s="77">
        <v>0</v>
      </c>
      <c r="H16" s="77">
        <v>0</v>
      </c>
      <c r="I16" s="77">
        <v>0</v>
      </c>
      <c r="J16" s="77">
        <v>0</v>
      </c>
      <c r="K16" s="79">
        <f t="shared" si="0"/>
        <v>0</v>
      </c>
    </row>
    <row r="17" spans="1:30" x14ac:dyDescent="0.2">
      <c r="A17" s="74"/>
      <c r="B17" s="75" t="s">
        <v>28</v>
      </c>
      <c r="C17" s="76"/>
      <c r="D17" s="77">
        <v>0</v>
      </c>
      <c r="E17" s="77">
        <v>0</v>
      </c>
      <c r="F17" s="77">
        <v>0</v>
      </c>
      <c r="G17" s="77">
        <v>0</v>
      </c>
      <c r="H17" s="77">
        <v>0</v>
      </c>
      <c r="I17" s="77">
        <v>0</v>
      </c>
      <c r="J17" s="77">
        <v>0</v>
      </c>
      <c r="K17" s="79">
        <f t="shared" si="0"/>
        <v>0</v>
      </c>
    </row>
    <row r="18" spans="1:30" x14ac:dyDescent="0.2">
      <c r="A18" s="74"/>
      <c r="B18" s="75" t="s">
        <v>28</v>
      </c>
      <c r="C18" s="76"/>
      <c r="D18" s="77">
        <v>0</v>
      </c>
      <c r="E18" s="77">
        <v>0</v>
      </c>
      <c r="F18" s="77">
        <v>0</v>
      </c>
      <c r="G18" s="77">
        <v>0</v>
      </c>
      <c r="H18" s="77">
        <v>0</v>
      </c>
      <c r="I18" s="77">
        <v>0</v>
      </c>
      <c r="J18" s="77">
        <v>0</v>
      </c>
      <c r="K18" s="79">
        <f t="shared" si="0"/>
        <v>0</v>
      </c>
    </row>
    <row r="19" spans="1:30" s="85" customFormat="1" ht="20.25" customHeight="1" x14ac:dyDescent="0.25">
      <c r="A19" s="81"/>
      <c r="B19" s="376" t="s">
        <v>29</v>
      </c>
      <c r="C19" s="376"/>
      <c r="D19" s="82">
        <f t="shared" ref="D19:J19" si="1">SUM(D13:D18)</f>
        <v>0</v>
      </c>
      <c r="E19" s="82">
        <f t="shared" si="1"/>
        <v>0</v>
      </c>
      <c r="F19" s="82">
        <f t="shared" si="1"/>
        <v>0</v>
      </c>
      <c r="G19" s="82">
        <f t="shared" si="1"/>
        <v>0</v>
      </c>
      <c r="H19" s="82">
        <f t="shared" si="1"/>
        <v>0</v>
      </c>
      <c r="I19" s="82">
        <f t="shared" si="1"/>
        <v>0</v>
      </c>
      <c r="J19" s="82">
        <f t="shared" si="1"/>
        <v>0</v>
      </c>
      <c r="K19" s="83">
        <f t="shared" si="0"/>
        <v>0</v>
      </c>
      <c r="L19" s="84"/>
      <c r="M19" s="84"/>
      <c r="N19" s="84"/>
      <c r="O19" s="84"/>
      <c r="P19" s="84"/>
      <c r="Q19" s="84"/>
      <c r="R19" s="84"/>
      <c r="S19" s="84"/>
      <c r="T19" s="84"/>
      <c r="U19" s="84"/>
      <c r="V19" s="84"/>
      <c r="W19" s="84"/>
      <c r="X19" s="84"/>
      <c r="Y19" s="84"/>
      <c r="Z19" s="84"/>
      <c r="AA19" s="84"/>
      <c r="AB19" s="84"/>
      <c r="AC19" s="84"/>
      <c r="AD19" s="84"/>
    </row>
    <row r="20" spans="1:30" s="41" customFormat="1" ht="30.75" customHeight="1" x14ac:dyDescent="0.25">
      <c r="D20" s="86"/>
      <c r="E20" s="86"/>
      <c r="F20" s="86"/>
      <c r="G20" s="86"/>
      <c r="H20" s="86"/>
      <c r="I20" s="86"/>
      <c r="J20" s="86"/>
      <c r="K20" s="87"/>
    </row>
    <row r="21" spans="1:30" s="41" customFormat="1" ht="18.75" customHeight="1" x14ac:dyDescent="0.25">
      <c r="B21" s="88"/>
      <c r="C21" s="88"/>
      <c r="D21" s="89"/>
      <c r="E21" s="375" t="s">
        <v>20</v>
      </c>
      <c r="F21" s="375"/>
      <c r="G21" s="375"/>
      <c r="H21" s="375"/>
      <c r="I21" s="375"/>
      <c r="J21" s="375"/>
      <c r="K21" s="90"/>
    </row>
    <row r="22" spans="1:30" s="41" customFormat="1" ht="21.75" customHeight="1" x14ac:dyDescent="0.2">
      <c r="B22" s="70" t="s">
        <v>30</v>
      </c>
      <c r="C22" s="71" t="s">
        <v>22</v>
      </c>
      <c r="D22" s="71" t="s">
        <v>23</v>
      </c>
      <c r="E22" s="72">
        <v>1</v>
      </c>
      <c r="F22" s="72">
        <v>2</v>
      </c>
      <c r="G22" s="72">
        <v>3</v>
      </c>
      <c r="H22" s="72">
        <v>4</v>
      </c>
      <c r="I22" s="72">
        <v>5</v>
      </c>
      <c r="J22" s="72">
        <v>6</v>
      </c>
      <c r="K22" s="72" t="s">
        <v>24</v>
      </c>
    </row>
    <row r="23" spans="1:30" x14ac:dyDescent="0.2">
      <c r="B23" s="91" t="s">
        <v>31</v>
      </c>
      <c r="C23" s="49"/>
      <c r="D23" s="92">
        <v>0</v>
      </c>
      <c r="E23" s="78">
        <v>0</v>
      </c>
      <c r="F23" s="78">
        <v>0</v>
      </c>
      <c r="G23" s="78">
        <v>0</v>
      </c>
      <c r="H23" s="78">
        <v>0</v>
      </c>
      <c r="I23" s="78">
        <v>0</v>
      </c>
      <c r="J23" s="78">
        <v>0</v>
      </c>
      <c r="K23" s="79">
        <f t="shared" ref="K23:K43" si="2">SUM(D23:J23)</f>
        <v>0</v>
      </c>
    </row>
    <row r="24" spans="1:30" ht="13.5" customHeight="1" x14ac:dyDescent="0.2">
      <c r="B24" s="91" t="s">
        <v>32</v>
      </c>
      <c r="C24" s="49"/>
      <c r="D24" s="92">
        <v>0</v>
      </c>
      <c r="E24" s="78">
        <v>0</v>
      </c>
      <c r="F24" s="78">
        <v>0</v>
      </c>
      <c r="G24" s="78">
        <v>0</v>
      </c>
      <c r="H24" s="78">
        <v>0</v>
      </c>
      <c r="I24" s="78">
        <v>0</v>
      </c>
      <c r="J24" s="78">
        <v>0</v>
      </c>
      <c r="K24" s="79">
        <f t="shared" si="2"/>
        <v>0</v>
      </c>
    </row>
    <row r="25" spans="1:30" ht="14.25" customHeight="1" x14ac:dyDescent="0.2">
      <c r="B25" s="91" t="s">
        <v>33</v>
      </c>
      <c r="C25" s="49"/>
      <c r="D25" s="92">
        <v>0</v>
      </c>
      <c r="E25" s="78">
        <v>0</v>
      </c>
      <c r="F25" s="78">
        <v>0</v>
      </c>
      <c r="G25" s="78">
        <v>0</v>
      </c>
      <c r="H25" s="78">
        <v>0</v>
      </c>
      <c r="I25" s="78">
        <v>0</v>
      </c>
      <c r="J25" s="78">
        <v>0</v>
      </c>
      <c r="K25" s="79">
        <f t="shared" si="2"/>
        <v>0</v>
      </c>
    </row>
    <row r="26" spans="1:30" ht="14.25" customHeight="1" x14ac:dyDescent="0.2">
      <c r="B26" s="91" t="s">
        <v>34</v>
      </c>
      <c r="C26" s="49"/>
      <c r="D26" s="92">
        <v>0</v>
      </c>
      <c r="E26" s="78">
        <v>0</v>
      </c>
      <c r="F26" s="78">
        <v>0</v>
      </c>
      <c r="G26" s="78">
        <v>0</v>
      </c>
      <c r="H26" s="78">
        <v>0</v>
      </c>
      <c r="I26" s="78">
        <v>0</v>
      </c>
      <c r="J26" s="78">
        <v>0</v>
      </c>
      <c r="K26" s="79">
        <f t="shared" si="2"/>
        <v>0</v>
      </c>
    </row>
    <row r="27" spans="1:30" x14ac:dyDescent="0.2">
      <c r="B27" s="91" t="s">
        <v>35</v>
      </c>
      <c r="C27" s="49"/>
      <c r="D27" s="92">
        <v>0</v>
      </c>
      <c r="E27" s="78">
        <v>0</v>
      </c>
      <c r="F27" s="78">
        <v>0</v>
      </c>
      <c r="G27" s="78">
        <v>0</v>
      </c>
      <c r="H27" s="78">
        <v>0</v>
      </c>
      <c r="I27" s="78">
        <v>0</v>
      </c>
      <c r="J27" s="78">
        <v>0</v>
      </c>
      <c r="K27" s="79">
        <f t="shared" si="2"/>
        <v>0</v>
      </c>
    </row>
    <row r="28" spans="1:30" x14ac:dyDescent="0.2">
      <c r="B28" s="91" t="s">
        <v>36</v>
      </c>
      <c r="C28" s="49"/>
      <c r="D28" s="92">
        <v>0</v>
      </c>
      <c r="E28" s="78">
        <v>0</v>
      </c>
      <c r="F28" s="78">
        <v>0</v>
      </c>
      <c r="G28" s="78">
        <v>0</v>
      </c>
      <c r="H28" s="78">
        <v>0</v>
      </c>
      <c r="I28" s="78">
        <v>0</v>
      </c>
      <c r="J28" s="78">
        <v>0</v>
      </c>
      <c r="K28" s="79">
        <f t="shared" si="2"/>
        <v>0</v>
      </c>
    </row>
    <row r="29" spans="1:30" x14ac:dyDescent="0.2">
      <c r="B29" s="91" t="s">
        <v>37</v>
      </c>
      <c r="C29" s="49"/>
      <c r="D29" s="92">
        <v>0</v>
      </c>
      <c r="E29" s="78">
        <v>0</v>
      </c>
      <c r="F29" s="78">
        <v>0</v>
      </c>
      <c r="G29" s="78">
        <v>0</v>
      </c>
      <c r="H29" s="78">
        <v>0</v>
      </c>
      <c r="I29" s="78">
        <v>0</v>
      </c>
      <c r="J29" s="78">
        <v>0</v>
      </c>
      <c r="K29" s="79">
        <f t="shared" si="2"/>
        <v>0</v>
      </c>
    </row>
    <row r="30" spans="1:30" x14ac:dyDescent="0.2">
      <c r="B30" s="91" t="s">
        <v>38</v>
      </c>
      <c r="C30" s="49"/>
      <c r="D30" s="92">
        <v>0</v>
      </c>
      <c r="E30" s="78">
        <v>0</v>
      </c>
      <c r="F30" s="78">
        <v>0</v>
      </c>
      <c r="G30" s="78">
        <v>0</v>
      </c>
      <c r="H30" s="78">
        <v>0</v>
      </c>
      <c r="I30" s="78">
        <v>0</v>
      </c>
      <c r="J30" s="78">
        <v>0</v>
      </c>
      <c r="K30" s="79">
        <f t="shared" si="2"/>
        <v>0</v>
      </c>
    </row>
    <row r="31" spans="1:30" x14ac:dyDescent="0.2">
      <c r="B31" s="91" t="s">
        <v>39</v>
      </c>
      <c r="C31" s="49"/>
      <c r="D31" s="92">
        <v>0</v>
      </c>
      <c r="E31" s="78">
        <v>0</v>
      </c>
      <c r="F31" s="78">
        <v>0</v>
      </c>
      <c r="G31" s="78">
        <v>0</v>
      </c>
      <c r="H31" s="78">
        <v>0</v>
      </c>
      <c r="I31" s="78">
        <v>0</v>
      </c>
      <c r="J31" s="78">
        <v>0</v>
      </c>
      <c r="K31" s="79">
        <f t="shared" si="2"/>
        <v>0</v>
      </c>
    </row>
    <row r="32" spans="1:30" x14ac:dyDescent="0.2">
      <c r="B32" s="91" t="s">
        <v>40</v>
      </c>
      <c r="C32" s="49"/>
      <c r="D32" s="92">
        <v>0</v>
      </c>
      <c r="E32" s="78">
        <v>0</v>
      </c>
      <c r="F32" s="78">
        <v>0</v>
      </c>
      <c r="G32" s="78">
        <v>0</v>
      </c>
      <c r="H32" s="78">
        <v>0</v>
      </c>
      <c r="I32" s="78">
        <v>0</v>
      </c>
      <c r="J32" s="78">
        <v>0</v>
      </c>
      <c r="K32" s="79">
        <f t="shared" si="2"/>
        <v>0</v>
      </c>
    </row>
    <row r="33" spans="1:30" x14ac:dyDescent="0.2">
      <c r="B33" s="91" t="s">
        <v>41</v>
      </c>
      <c r="C33" s="49"/>
      <c r="D33" s="92">
        <v>0</v>
      </c>
      <c r="E33" s="78">
        <v>0</v>
      </c>
      <c r="F33" s="78">
        <v>0</v>
      </c>
      <c r="G33" s="78">
        <v>0</v>
      </c>
      <c r="H33" s="78">
        <v>0</v>
      </c>
      <c r="I33" s="78">
        <v>0</v>
      </c>
      <c r="J33" s="78">
        <v>0</v>
      </c>
      <c r="K33" s="79">
        <f t="shared" si="2"/>
        <v>0</v>
      </c>
    </row>
    <row r="34" spans="1:30" x14ac:dyDescent="0.2">
      <c r="B34" s="91" t="s">
        <v>42</v>
      </c>
      <c r="C34" s="49"/>
      <c r="D34" s="92">
        <v>0</v>
      </c>
      <c r="E34" s="78">
        <v>0</v>
      </c>
      <c r="F34" s="78">
        <v>0</v>
      </c>
      <c r="G34" s="78">
        <v>0</v>
      </c>
      <c r="H34" s="78">
        <v>0</v>
      </c>
      <c r="I34" s="78">
        <v>0</v>
      </c>
      <c r="J34" s="78">
        <v>0</v>
      </c>
      <c r="K34" s="79">
        <f t="shared" si="2"/>
        <v>0</v>
      </c>
    </row>
    <row r="35" spans="1:30" x14ac:dyDescent="0.2">
      <c r="B35" s="75" t="s">
        <v>43</v>
      </c>
      <c r="C35" s="49"/>
      <c r="D35" s="92" t="s">
        <v>44</v>
      </c>
      <c r="E35" s="78">
        <v>0</v>
      </c>
      <c r="F35" s="78">
        <v>0</v>
      </c>
      <c r="G35" s="78">
        <v>0</v>
      </c>
      <c r="H35" s="78">
        <v>0</v>
      </c>
      <c r="I35" s="78">
        <v>0</v>
      </c>
      <c r="J35" s="78">
        <v>0</v>
      </c>
      <c r="K35" s="79">
        <f t="shared" si="2"/>
        <v>0</v>
      </c>
    </row>
    <row r="36" spans="1:30" x14ac:dyDescent="0.2">
      <c r="B36" s="91" t="s">
        <v>45</v>
      </c>
      <c r="C36" s="49"/>
      <c r="D36" s="92">
        <v>0</v>
      </c>
      <c r="E36" s="78">
        <v>0</v>
      </c>
      <c r="F36" s="78">
        <v>0</v>
      </c>
      <c r="G36" s="78">
        <v>0</v>
      </c>
      <c r="H36" s="78">
        <v>0</v>
      </c>
      <c r="I36" s="78">
        <v>0</v>
      </c>
      <c r="J36" s="78">
        <v>0</v>
      </c>
      <c r="K36" s="79">
        <f t="shared" si="2"/>
        <v>0</v>
      </c>
    </row>
    <row r="37" spans="1:30" x14ac:dyDescent="0.2">
      <c r="B37" s="75" t="s">
        <v>46</v>
      </c>
      <c r="C37" s="49"/>
      <c r="D37" s="93" t="s">
        <v>44</v>
      </c>
      <c r="E37" s="78">
        <v>0</v>
      </c>
      <c r="F37" s="94">
        <f>E37</f>
        <v>0</v>
      </c>
      <c r="G37" s="94">
        <f>E37</f>
        <v>0</v>
      </c>
      <c r="H37" s="94">
        <f>E37</f>
        <v>0</v>
      </c>
      <c r="I37" s="94">
        <f>E37</f>
        <v>0</v>
      </c>
      <c r="J37" s="94">
        <f>E37</f>
        <v>0</v>
      </c>
      <c r="K37" s="79">
        <f t="shared" si="2"/>
        <v>0</v>
      </c>
    </row>
    <row r="38" spans="1:30" x14ac:dyDescent="0.2">
      <c r="B38" s="75" t="s">
        <v>28</v>
      </c>
      <c r="C38" s="49"/>
      <c r="D38" s="92">
        <v>0</v>
      </c>
      <c r="E38" s="78">
        <v>0</v>
      </c>
      <c r="F38" s="78">
        <v>0</v>
      </c>
      <c r="G38" s="78">
        <v>0</v>
      </c>
      <c r="H38" s="78">
        <v>0</v>
      </c>
      <c r="I38" s="78">
        <v>0</v>
      </c>
      <c r="J38" s="78">
        <v>0</v>
      </c>
      <c r="K38" s="79">
        <f t="shared" si="2"/>
        <v>0</v>
      </c>
    </row>
    <row r="39" spans="1:30" x14ac:dyDescent="0.2">
      <c r="B39" s="75" t="s">
        <v>28</v>
      </c>
      <c r="C39" s="49"/>
      <c r="D39" s="92">
        <v>0</v>
      </c>
      <c r="E39" s="78">
        <v>0</v>
      </c>
      <c r="F39" s="78">
        <v>0</v>
      </c>
      <c r="G39" s="78">
        <v>0</v>
      </c>
      <c r="H39" s="78">
        <v>0</v>
      </c>
      <c r="I39" s="78">
        <v>0</v>
      </c>
      <c r="J39" s="78">
        <v>0</v>
      </c>
      <c r="K39" s="79">
        <f t="shared" si="2"/>
        <v>0</v>
      </c>
    </row>
    <row r="40" spans="1:30" x14ac:dyDescent="0.2">
      <c r="B40" s="75" t="s">
        <v>28</v>
      </c>
      <c r="C40" s="49"/>
      <c r="D40" s="92">
        <v>0</v>
      </c>
      <c r="E40" s="78">
        <v>0</v>
      </c>
      <c r="F40" s="78">
        <v>0</v>
      </c>
      <c r="G40" s="78">
        <v>0</v>
      </c>
      <c r="H40" s="78">
        <v>0</v>
      </c>
      <c r="I40" s="78">
        <v>0</v>
      </c>
      <c r="J40" s="78">
        <v>0</v>
      </c>
      <c r="K40" s="79">
        <f t="shared" si="2"/>
        <v>0</v>
      </c>
    </row>
    <row r="41" spans="1:30" x14ac:dyDescent="0.2">
      <c r="B41" s="75" t="s">
        <v>28</v>
      </c>
      <c r="C41" s="49"/>
      <c r="D41" s="92">
        <v>0</v>
      </c>
      <c r="E41" s="78">
        <v>0</v>
      </c>
      <c r="F41" s="78">
        <v>0</v>
      </c>
      <c r="G41" s="78">
        <v>0</v>
      </c>
      <c r="H41" s="78">
        <v>0</v>
      </c>
      <c r="I41" s="78">
        <v>0</v>
      </c>
      <c r="J41" s="78">
        <v>0</v>
      </c>
      <c r="K41" s="79">
        <f t="shared" si="2"/>
        <v>0</v>
      </c>
    </row>
    <row r="42" spans="1:30" x14ac:dyDescent="0.2">
      <c r="B42" s="75" t="s">
        <v>28</v>
      </c>
      <c r="C42" s="49"/>
      <c r="D42" s="92">
        <v>0</v>
      </c>
      <c r="E42" s="78">
        <v>0</v>
      </c>
      <c r="F42" s="78">
        <v>0</v>
      </c>
      <c r="G42" s="78">
        <v>0</v>
      </c>
      <c r="H42" s="78">
        <v>0</v>
      </c>
      <c r="I42" s="78">
        <v>0</v>
      </c>
      <c r="J42" s="78">
        <v>0</v>
      </c>
      <c r="K42" s="79">
        <f t="shared" si="2"/>
        <v>0</v>
      </c>
    </row>
    <row r="43" spans="1:30" s="95" customFormat="1" ht="18.75" customHeight="1" x14ac:dyDescent="0.2">
      <c r="A43" s="73"/>
      <c r="B43" s="377" t="s">
        <v>47</v>
      </c>
      <c r="C43" s="377"/>
      <c r="D43" s="83">
        <f t="shared" ref="D43:J43" si="3">SUM(D23:D42)</f>
        <v>0</v>
      </c>
      <c r="E43" s="83">
        <f t="shared" si="3"/>
        <v>0</v>
      </c>
      <c r="F43" s="83">
        <f t="shared" si="3"/>
        <v>0</v>
      </c>
      <c r="G43" s="83">
        <f t="shared" si="3"/>
        <v>0</v>
      </c>
      <c r="H43" s="83">
        <f t="shared" si="3"/>
        <v>0</v>
      </c>
      <c r="I43" s="83">
        <f t="shared" si="3"/>
        <v>0</v>
      </c>
      <c r="J43" s="83">
        <f t="shared" si="3"/>
        <v>0</v>
      </c>
      <c r="K43" s="83">
        <f t="shared" si="2"/>
        <v>0</v>
      </c>
      <c r="L43" s="73"/>
      <c r="M43" s="73"/>
      <c r="N43" s="73"/>
      <c r="O43" s="73"/>
      <c r="P43" s="73"/>
      <c r="Q43" s="73"/>
      <c r="R43" s="73"/>
      <c r="S43" s="73"/>
      <c r="T43" s="73"/>
      <c r="U43" s="73"/>
      <c r="V43" s="73"/>
      <c r="W43" s="73"/>
      <c r="X43" s="73"/>
      <c r="Y43" s="73"/>
      <c r="Z43" s="73"/>
      <c r="AA43" s="73"/>
      <c r="AB43" s="73"/>
      <c r="AC43" s="73"/>
      <c r="AD43" s="73"/>
    </row>
    <row r="44" spans="1:30" s="41" customFormat="1" ht="20.25" customHeight="1" x14ac:dyDescent="0.2">
      <c r="D44" s="96"/>
      <c r="E44" s="96"/>
      <c r="F44" s="96"/>
      <c r="G44" s="96"/>
      <c r="H44" s="96"/>
      <c r="I44" s="96"/>
      <c r="J44" s="96"/>
      <c r="K44" s="97"/>
    </row>
    <row r="45" spans="1:30" s="85" customFormat="1" ht="31.5" customHeight="1" x14ac:dyDescent="0.25">
      <c r="A45" s="84"/>
      <c r="C45" s="98" t="s">
        <v>48</v>
      </c>
      <c r="D45" s="83">
        <f t="shared" ref="D45:K45" si="4">D19-D43</f>
        <v>0</v>
      </c>
      <c r="E45" s="83">
        <f t="shared" si="4"/>
        <v>0</v>
      </c>
      <c r="F45" s="83">
        <f t="shared" si="4"/>
        <v>0</v>
      </c>
      <c r="G45" s="83">
        <f t="shared" si="4"/>
        <v>0</v>
      </c>
      <c r="H45" s="83">
        <f t="shared" si="4"/>
        <v>0</v>
      </c>
      <c r="I45" s="83">
        <f t="shared" si="4"/>
        <v>0</v>
      </c>
      <c r="J45" s="83">
        <f t="shared" si="4"/>
        <v>0</v>
      </c>
      <c r="K45" s="83">
        <f t="shared" si="4"/>
        <v>0</v>
      </c>
      <c r="L45" s="84"/>
      <c r="M45" s="84"/>
      <c r="N45" s="84"/>
      <c r="O45" s="84"/>
      <c r="P45" s="84"/>
      <c r="Q45" s="84"/>
      <c r="R45" s="84"/>
      <c r="S45" s="84"/>
      <c r="T45" s="84"/>
      <c r="U45" s="84"/>
      <c r="V45" s="84"/>
      <c r="W45" s="84"/>
      <c r="X45" s="84"/>
      <c r="Y45" s="84"/>
      <c r="Z45" s="84"/>
      <c r="AA45" s="84"/>
      <c r="AB45" s="84"/>
      <c r="AC45" s="84"/>
      <c r="AD45" s="84"/>
    </row>
    <row r="46" spans="1:30" s="41" customFormat="1" ht="21" customHeight="1" x14ac:dyDescent="0.2">
      <c r="C46" s="99"/>
      <c r="D46" s="100"/>
      <c r="E46" s="100"/>
      <c r="F46" s="100"/>
      <c r="G46" s="100"/>
      <c r="H46" s="100"/>
      <c r="I46" s="100"/>
      <c r="J46" s="100"/>
      <c r="K46" s="100"/>
    </row>
    <row r="47" spans="1:30" ht="30" x14ac:dyDescent="0.2">
      <c r="C47" s="101" t="s">
        <v>49</v>
      </c>
      <c r="D47" s="102">
        <v>0</v>
      </c>
      <c r="E47" s="83">
        <f>D49</f>
        <v>0</v>
      </c>
      <c r="F47" s="83">
        <f>E49</f>
        <v>0</v>
      </c>
      <c r="G47" s="83">
        <f t="shared" ref="G47:I47" si="5">F49</f>
        <v>0</v>
      </c>
      <c r="H47" s="83">
        <f t="shared" si="5"/>
        <v>0</v>
      </c>
      <c r="I47" s="83">
        <f t="shared" si="5"/>
        <v>0</v>
      </c>
      <c r="J47" s="83">
        <f>I49</f>
        <v>0</v>
      </c>
      <c r="K47" s="83">
        <f>J49</f>
        <v>0</v>
      </c>
    </row>
    <row r="48" spans="1:30" s="41" customFormat="1" ht="15" x14ac:dyDescent="0.25">
      <c r="B48" s="103"/>
      <c r="C48" s="104"/>
      <c r="D48" s="100"/>
      <c r="E48" s="100"/>
      <c r="F48" s="100"/>
      <c r="G48" s="100"/>
      <c r="H48" s="100"/>
      <c r="I48" s="100"/>
      <c r="J48" s="100"/>
      <c r="K48" s="100"/>
    </row>
    <row r="49" spans="2:11" ht="30.75" customHeight="1" x14ac:dyDescent="0.2">
      <c r="C49" s="101" t="s">
        <v>50</v>
      </c>
      <c r="D49" s="83">
        <f>D45+D47</f>
        <v>0</v>
      </c>
      <c r="E49" s="83">
        <f>E45+E47</f>
        <v>0</v>
      </c>
      <c r="F49" s="83">
        <f t="shared" ref="F49:I49" si="6">F45+F47</f>
        <v>0</v>
      </c>
      <c r="G49" s="83">
        <f t="shared" si="6"/>
        <v>0</v>
      </c>
      <c r="H49" s="83">
        <f t="shared" si="6"/>
        <v>0</v>
      </c>
      <c r="I49" s="83">
        <f t="shared" si="6"/>
        <v>0</v>
      </c>
      <c r="J49" s="83">
        <f>J45+J47</f>
        <v>0</v>
      </c>
      <c r="K49" s="83">
        <f>K47</f>
        <v>0</v>
      </c>
    </row>
    <row r="50" spans="2:11" s="41" customFormat="1" x14ac:dyDescent="0.2"/>
    <row r="51" spans="2:11" s="41" customFormat="1" x14ac:dyDescent="0.2"/>
    <row r="52" spans="2:11" s="41" customFormat="1" ht="18" x14ac:dyDescent="0.2">
      <c r="B52" s="371" t="s">
        <v>51</v>
      </c>
      <c r="C52" s="371"/>
      <c r="D52" s="371"/>
      <c r="E52" s="371"/>
      <c r="F52" s="371"/>
      <c r="G52" s="371"/>
      <c r="H52" s="371"/>
      <c r="I52" s="371"/>
      <c r="J52" s="371"/>
      <c r="K52" s="371"/>
    </row>
    <row r="53" spans="2:11" ht="18" customHeight="1" x14ac:dyDescent="0.2">
      <c r="B53" s="372" t="s">
        <v>52</v>
      </c>
      <c r="C53" s="372"/>
      <c r="D53" s="372"/>
      <c r="E53" s="372"/>
      <c r="F53" s="372"/>
      <c r="G53" s="372"/>
      <c r="H53" s="372"/>
      <c r="I53" s="372"/>
      <c r="J53" s="372"/>
      <c r="K53" s="372"/>
    </row>
    <row r="54" spans="2:11" ht="14.25" customHeight="1" x14ac:dyDescent="0.2">
      <c r="B54" s="373"/>
      <c r="C54" s="373"/>
      <c r="D54" s="373"/>
      <c r="E54" s="373"/>
      <c r="F54" s="373"/>
      <c r="G54" s="373"/>
      <c r="H54" s="373"/>
      <c r="I54" s="373"/>
      <c r="J54" s="373"/>
      <c r="K54" s="373"/>
    </row>
    <row r="55" spans="2:11" ht="153" customHeight="1" x14ac:dyDescent="0.2">
      <c r="B55" s="373"/>
      <c r="C55" s="373"/>
      <c r="D55" s="373"/>
      <c r="E55" s="373"/>
      <c r="F55" s="373"/>
      <c r="G55" s="373"/>
      <c r="H55" s="373"/>
      <c r="I55" s="373"/>
      <c r="J55" s="373"/>
      <c r="K55" s="373"/>
    </row>
    <row r="56" spans="2:11" x14ac:dyDescent="0.2">
      <c r="B56" s="41"/>
      <c r="C56" s="41"/>
      <c r="D56" s="41"/>
      <c r="E56" s="41"/>
      <c r="F56" s="41"/>
      <c r="G56" s="41"/>
      <c r="H56" s="41"/>
      <c r="I56" s="41"/>
      <c r="J56" s="41"/>
      <c r="K56" s="41"/>
    </row>
    <row r="57" spans="2:11" x14ac:dyDescent="0.2">
      <c r="B57" s="41"/>
      <c r="C57" s="41"/>
      <c r="D57" s="41"/>
      <c r="E57" s="41"/>
      <c r="F57" s="41"/>
      <c r="G57" s="41"/>
      <c r="H57" s="41"/>
      <c r="I57" s="41"/>
      <c r="J57" s="41"/>
      <c r="K57" s="41"/>
    </row>
    <row r="58" spans="2:11" x14ac:dyDescent="0.2">
      <c r="B58" s="41"/>
      <c r="C58" s="41"/>
      <c r="D58" s="41"/>
      <c r="E58" s="41"/>
      <c r="F58" s="41"/>
      <c r="G58" s="41"/>
      <c r="H58" s="41"/>
      <c r="I58" s="41"/>
      <c r="J58" s="41"/>
      <c r="K58" s="41"/>
    </row>
    <row r="59" spans="2:11" x14ac:dyDescent="0.2">
      <c r="B59" s="41"/>
      <c r="C59" s="41"/>
      <c r="D59" s="41"/>
      <c r="E59" s="41"/>
      <c r="F59" s="41"/>
      <c r="G59" s="41"/>
      <c r="H59" s="41"/>
      <c r="I59" s="41"/>
      <c r="J59" s="41"/>
      <c r="K59" s="41"/>
    </row>
    <row r="60" spans="2:11" x14ac:dyDescent="0.2">
      <c r="B60" s="41"/>
      <c r="C60" s="41"/>
      <c r="D60" s="41"/>
      <c r="E60" s="41"/>
      <c r="F60" s="41"/>
      <c r="G60" s="41"/>
      <c r="H60" s="41"/>
      <c r="I60" s="41"/>
      <c r="J60" s="41"/>
      <c r="K60" s="41"/>
    </row>
    <row r="61" spans="2:11" x14ac:dyDescent="0.2">
      <c r="B61" s="41"/>
      <c r="C61" s="41"/>
      <c r="D61" s="41"/>
      <c r="E61" s="41"/>
      <c r="F61" s="41"/>
      <c r="G61" s="41"/>
      <c r="H61" s="41"/>
      <c r="I61" s="41"/>
      <c r="J61" s="41"/>
      <c r="K61" s="41"/>
    </row>
    <row r="62" spans="2:11" x14ac:dyDescent="0.2">
      <c r="B62" s="41"/>
      <c r="C62" s="41"/>
      <c r="D62" s="41"/>
      <c r="E62" s="41"/>
      <c r="F62" s="41"/>
      <c r="G62" s="41"/>
      <c r="H62" s="41"/>
      <c r="I62" s="41"/>
      <c r="J62" s="41"/>
      <c r="K62" s="41"/>
    </row>
    <row r="63" spans="2:11" x14ac:dyDescent="0.2">
      <c r="B63" s="41"/>
      <c r="C63" s="41"/>
      <c r="D63" s="41"/>
      <c r="E63" s="41"/>
      <c r="F63" s="41"/>
      <c r="G63" s="41"/>
      <c r="H63" s="41"/>
      <c r="I63" s="41"/>
      <c r="J63" s="41"/>
      <c r="K63" s="41"/>
    </row>
    <row r="64" spans="2:11" x14ac:dyDescent="0.2">
      <c r="B64" s="41"/>
      <c r="C64" s="41"/>
      <c r="D64" s="41"/>
      <c r="E64" s="41"/>
      <c r="F64" s="41"/>
      <c r="G64" s="41"/>
      <c r="H64" s="41"/>
      <c r="I64" s="41"/>
      <c r="J64" s="41"/>
      <c r="K64" s="41"/>
    </row>
    <row r="65" spans="2:11" x14ac:dyDescent="0.2">
      <c r="B65" s="41"/>
      <c r="C65" s="41"/>
      <c r="D65" s="41"/>
      <c r="E65" s="41"/>
      <c r="F65" s="41"/>
      <c r="G65" s="41"/>
      <c r="H65" s="41"/>
      <c r="I65" s="41"/>
      <c r="J65" s="41"/>
      <c r="K65" s="41"/>
    </row>
    <row r="66" spans="2:11" x14ac:dyDescent="0.2">
      <c r="B66" s="41"/>
      <c r="C66" s="41"/>
      <c r="D66" s="41"/>
      <c r="E66" s="41"/>
      <c r="F66" s="41"/>
      <c r="G66" s="41"/>
      <c r="H66" s="41"/>
      <c r="I66" s="41"/>
      <c r="J66" s="41"/>
      <c r="K66" s="41"/>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70861-36EB-4C53-9434-DB3F3A0DAD69}">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75" defaultRowHeight="14.25" x14ac:dyDescent="0.2"/>
  <cols>
    <col min="1" max="1" width="4.75" style="7" customWidth="1"/>
    <col min="2" max="2" width="4" style="8" customWidth="1"/>
    <col min="3" max="3" width="4.25" style="7" customWidth="1"/>
    <col min="4" max="12" width="8.75" style="7"/>
    <col min="13" max="13" width="33" style="7" customWidth="1"/>
    <col min="14" max="14" width="39" style="7" customWidth="1"/>
    <col min="15" max="15" width="5" style="7" customWidth="1"/>
    <col min="16" max="16384" width="8.75" style="7"/>
  </cols>
  <sheetData>
    <row r="1" spans="1:17" ht="15" thickBot="1" x14ac:dyDescent="0.25">
      <c r="A1" s="4"/>
      <c r="B1" s="5"/>
      <c r="C1" s="6"/>
      <c r="D1" s="6"/>
      <c r="E1" s="6"/>
      <c r="F1" s="6"/>
      <c r="G1" s="6"/>
      <c r="H1" s="6"/>
      <c r="I1" s="6"/>
      <c r="J1" s="6"/>
      <c r="K1" s="6"/>
      <c r="L1" s="6"/>
      <c r="M1" s="6"/>
      <c r="N1" s="6"/>
      <c r="O1" s="4"/>
    </row>
    <row r="2" spans="1:17" ht="15" thickTop="1" x14ac:dyDescent="0.2">
      <c r="A2" s="4"/>
      <c r="B2" s="9"/>
      <c r="C2" s="4"/>
      <c r="D2" s="4"/>
      <c r="E2" s="4"/>
      <c r="F2" s="4"/>
      <c r="G2" s="4"/>
      <c r="H2" s="4"/>
      <c r="I2" s="4"/>
      <c r="J2" s="4"/>
      <c r="K2" s="4"/>
      <c r="L2" s="4"/>
      <c r="M2" s="4"/>
      <c r="N2" s="4"/>
      <c r="O2" s="4"/>
    </row>
    <row r="3" spans="1:17" ht="18" x14ac:dyDescent="0.2">
      <c r="A3" s="4"/>
      <c r="B3" s="9"/>
      <c r="C3" s="4"/>
      <c r="D3" s="34" t="s">
        <v>53</v>
      </c>
      <c r="E3" s="381" t="e">
        <f>IF(ISBLANK(#REF!),"",#REF!)</f>
        <v>#REF!</v>
      </c>
      <c r="F3" s="382"/>
      <c r="G3" s="382"/>
      <c r="H3" s="382"/>
      <c r="I3" s="382"/>
      <c r="J3" s="382"/>
      <c r="K3" s="382"/>
      <c r="L3" s="382"/>
      <c r="M3" s="4"/>
      <c r="N3" s="4"/>
      <c r="O3" s="4"/>
    </row>
    <row r="4" spans="1:17" ht="18" x14ac:dyDescent="0.2">
      <c r="A4" s="4"/>
      <c r="B4" s="9"/>
      <c r="C4" s="4"/>
      <c r="D4" s="34" t="s">
        <v>54</v>
      </c>
      <c r="E4" s="381" t="e">
        <f>IF(ISBLANK(#REF!),"",#REF!)</f>
        <v>#REF!</v>
      </c>
      <c r="F4" s="382"/>
      <c r="G4" s="382"/>
      <c r="H4" s="382"/>
      <c r="I4" s="382"/>
      <c r="J4" s="382"/>
      <c r="K4" s="382"/>
      <c r="L4" s="382"/>
      <c r="M4" s="4"/>
      <c r="N4" s="4"/>
      <c r="O4" s="4"/>
    </row>
    <row r="5" spans="1:17" ht="18" x14ac:dyDescent="0.2">
      <c r="A5" s="4"/>
      <c r="B5" s="9"/>
      <c r="C5" s="4"/>
      <c r="D5" s="34" t="s">
        <v>55</v>
      </c>
      <c r="E5" s="381" t="e">
        <f>IF(ISBLANK(#REF!),"",#REF!)</f>
        <v>#REF!</v>
      </c>
      <c r="F5" s="382"/>
      <c r="G5" s="382"/>
      <c r="H5" s="382"/>
      <c r="I5" s="382"/>
      <c r="J5" s="382"/>
      <c r="K5" s="382"/>
      <c r="L5" s="382"/>
      <c r="M5" s="4"/>
      <c r="N5" s="4"/>
      <c r="O5" s="4"/>
    </row>
    <row r="6" spans="1:17" ht="19.7" customHeight="1" x14ac:dyDescent="0.2">
      <c r="A6" s="4"/>
      <c r="C6" s="4"/>
      <c r="D6" s="4"/>
      <c r="E6" s="4"/>
      <c r="F6" s="4"/>
      <c r="G6" s="4"/>
      <c r="H6" s="4"/>
      <c r="I6" s="4"/>
      <c r="J6" s="4"/>
      <c r="K6" s="4"/>
      <c r="L6" s="4"/>
      <c r="M6" s="4"/>
      <c r="N6" s="4"/>
      <c r="O6" s="4"/>
    </row>
    <row r="7" spans="1:17" ht="23.25" x14ac:dyDescent="0.2">
      <c r="A7" s="4"/>
      <c r="B7" s="379" t="s">
        <v>57</v>
      </c>
      <c r="C7" s="379"/>
      <c r="D7" s="379"/>
      <c r="E7" s="379"/>
      <c r="F7" s="379"/>
      <c r="G7" s="379"/>
      <c r="H7" s="379"/>
      <c r="I7" s="379"/>
      <c r="J7" s="379"/>
      <c r="K7" s="379"/>
      <c r="L7" s="379"/>
      <c r="M7" s="379"/>
      <c r="N7" s="379"/>
      <c r="O7" s="4"/>
      <c r="P7" s="4"/>
      <c r="Q7" s="4"/>
    </row>
    <row r="8" spans="1:17" x14ac:dyDescent="0.2">
      <c r="A8" s="4"/>
      <c r="B8" s="9"/>
      <c r="C8" s="4"/>
      <c r="D8" s="4"/>
      <c r="E8" s="4"/>
      <c r="F8" s="4"/>
      <c r="G8" s="4"/>
      <c r="H8" s="4"/>
      <c r="I8" s="4"/>
      <c r="J8" s="4"/>
      <c r="K8" s="4"/>
      <c r="L8" s="4"/>
      <c r="M8" s="4"/>
      <c r="N8" s="4"/>
      <c r="O8" s="4"/>
      <c r="P8" s="4"/>
      <c r="Q8" s="4"/>
    </row>
    <row r="9" spans="1:17" ht="49.35" customHeight="1" x14ac:dyDescent="0.2">
      <c r="B9" s="38" t="s">
        <v>56</v>
      </c>
      <c r="C9" s="380" t="s">
        <v>138</v>
      </c>
      <c r="D9" s="380"/>
      <c r="E9" s="380"/>
      <c r="F9" s="380"/>
      <c r="G9" s="380"/>
      <c r="H9" s="380"/>
      <c r="I9" s="380"/>
      <c r="J9" s="380"/>
      <c r="K9" s="380"/>
      <c r="L9" s="380"/>
      <c r="M9" s="380"/>
      <c r="N9" s="380"/>
    </row>
    <row r="10" spans="1:17" x14ac:dyDescent="0.2">
      <c r="B10" s="38" t="s">
        <v>56</v>
      </c>
      <c r="C10" s="380" t="s">
        <v>58</v>
      </c>
      <c r="D10" s="380"/>
      <c r="E10" s="380"/>
      <c r="F10" s="380"/>
      <c r="G10" s="380"/>
      <c r="H10" s="380"/>
      <c r="I10" s="380"/>
      <c r="J10" s="380"/>
      <c r="K10" s="380"/>
      <c r="L10" s="380"/>
      <c r="M10" s="380"/>
      <c r="N10" s="380"/>
    </row>
    <row r="25" spans="2:14" x14ac:dyDescent="0.2">
      <c r="B25" s="38" t="s">
        <v>56</v>
      </c>
      <c r="C25" s="380" t="s">
        <v>139</v>
      </c>
      <c r="D25" s="380"/>
      <c r="E25" s="380"/>
      <c r="F25" s="380"/>
      <c r="G25" s="380"/>
      <c r="H25" s="380"/>
      <c r="I25" s="380"/>
      <c r="J25" s="380"/>
      <c r="K25" s="380"/>
      <c r="L25" s="380"/>
      <c r="M25" s="380"/>
      <c r="N25" s="380"/>
    </row>
    <row r="37" spans="2:14" ht="49.35" customHeight="1" x14ac:dyDescent="0.2">
      <c r="B37" s="38" t="s">
        <v>56</v>
      </c>
      <c r="C37" s="380" t="s">
        <v>140</v>
      </c>
      <c r="D37" s="380"/>
      <c r="E37" s="380"/>
      <c r="F37" s="380"/>
      <c r="G37" s="380"/>
      <c r="H37" s="380"/>
      <c r="I37" s="380"/>
      <c r="J37" s="380"/>
      <c r="K37" s="380"/>
      <c r="L37" s="380"/>
      <c r="M37" s="380"/>
      <c r="N37" s="380"/>
    </row>
    <row r="52" spans="2:14" ht="33.6" customHeight="1" x14ac:dyDescent="0.2">
      <c r="B52" s="38" t="s">
        <v>56</v>
      </c>
      <c r="C52" s="378" t="s">
        <v>141</v>
      </c>
      <c r="D52" s="378"/>
      <c r="E52" s="378"/>
      <c r="F52" s="378"/>
      <c r="G52" s="378"/>
      <c r="H52" s="378"/>
      <c r="I52" s="378"/>
      <c r="J52" s="378"/>
      <c r="K52" s="378"/>
      <c r="L52" s="378"/>
      <c r="M52" s="378"/>
      <c r="N52" s="378"/>
    </row>
    <row r="63" spans="2:14" ht="33.75" customHeight="1" x14ac:dyDescent="0.2">
      <c r="B63" s="38" t="s">
        <v>56</v>
      </c>
      <c r="C63" s="378" t="s">
        <v>142</v>
      </c>
      <c r="D63" s="378"/>
      <c r="E63" s="378"/>
      <c r="F63" s="378"/>
      <c r="G63" s="378"/>
      <c r="H63" s="378"/>
      <c r="I63" s="378"/>
      <c r="J63" s="378"/>
      <c r="K63" s="378"/>
      <c r="L63" s="378"/>
      <c r="M63" s="378"/>
      <c r="N63" s="378"/>
    </row>
  </sheetData>
  <sheetProtection selectLockedCells="1"/>
  <mergeCells count="10">
    <mergeCell ref="E3:L3"/>
    <mergeCell ref="E4:L4"/>
    <mergeCell ref="E5:L5"/>
    <mergeCell ref="C25:N25"/>
    <mergeCell ref="C37:N37"/>
    <mergeCell ref="C63:N63"/>
    <mergeCell ref="C52:N52"/>
    <mergeCell ref="B7:N7"/>
    <mergeCell ref="C9:N9"/>
    <mergeCell ref="C10:N10"/>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8899ca00-cb3a-44dc-80ac-37b6f5846730" ContentTypeId="0x010100480CB59BB45EF54FBF22AC331A671B29"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Props1.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3919629-48ED-4E0C-ACC1-2A3467205628}">
  <ds:schemaRefs>
    <ds:schemaRef ds:uri="Microsoft.SharePoint.Taxonomy.ContentTypeSync"/>
  </ds:schemaRefs>
</ds:datastoreItem>
</file>

<file path=customXml/itemProps3.xml><?xml version="1.0" encoding="utf-8"?>
<ds:datastoreItem xmlns:ds="http://schemas.openxmlformats.org/officeDocument/2006/customXml" ds:itemID="{D6140343-1F9F-46D3-BA41-0CB42764A67C}">
  <ds:schemaRefs>
    <ds:schemaRef ds:uri="http://schemas.microsoft.com/sharepoint/v3/contenttype/forms"/>
  </ds:schemaRefs>
</ds:datastoreItem>
</file>

<file path=customXml/itemProps4.xml><?xml version="1.0" encoding="utf-8"?>
<ds:datastoreItem xmlns:ds="http://schemas.openxmlformats.org/officeDocument/2006/customXml" ds:itemID="{15285A23-4D59-483C-AA7D-701F9686A045}">
  <ds:schemaRefs>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http://www.w3.org/XML/1998/namespace"/>
    <ds:schemaRef ds:uri="4ec352d6-ebaf-4dd5-8fa2-142ed3040991"/>
    <ds:schemaRef ds:uri="http://purl.org/dc/elements/1.1/"/>
    <ds:schemaRef ds:uri="http://schemas.microsoft.com/office/2006/metadata/properties"/>
    <ds:schemaRef ds:uri="http://purl.org/dc/dcmitype/"/>
    <ds:schemaRef ds:uri="28151370-5e02-4f6c-aff6-f20a019dd6f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17</vt:i4>
      </vt:variant>
    </vt:vector>
  </HeadingPairs>
  <TitlesOfParts>
    <vt:vector size="24" baseType="lpstr">
      <vt:lpstr>Months</vt:lpstr>
      <vt:lpstr>Personal Cashflow Budget</vt:lpstr>
      <vt:lpstr>Loan Calculator</vt:lpstr>
      <vt:lpstr>Sales Assumptions</vt:lpstr>
      <vt:lpstr>Cash flow forecast</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'1 Actual Cash Flows'!Print_Area</vt:lpstr>
      <vt:lpstr>'Cash flow forecast'!Print_Area</vt:lpstr>
      <vt:lpstr>'Excel Tips'!Print_Area</vt:lpstr>
      <vt:lpstr>'Personal Cashflow Budget'!Print_Area</vt:lpstr>
      <vt:lpstr>'Sales Assumptions'!Print_Area</vt:lpstr>
      <vt:lpstr>'Loan Calculator'!Print_Titles</vt:lpstr>
      <vt:lpstr>'Loan Calculator'!RowTitleRegion1..E6</vt:lpstr>
      <vt:lpstr>'Loan Calculator'!RowTitleRegion2..E11</vt:lpstr>
      <vt:lpstr>'Loan Calculator'!Total_Cost</vt:lpstr>
      <vt:lpstr>'Loan Calculator'!Total_Interest</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Sunbal</cp:lastModifiedBy>
  <cp:revision/>
  <cp:lastPrinted>2022-09-08T04:48:41Z</cp:lastPrinted>
  <dcterms:created xsi:type="dcterms:W3CDTF">2013-11-28T09:20:30Z</dcterms:created>
  <dcterms:modified xsi:type="dcterms:W3CDTF">2022-09-08T04:48:43Z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